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hrove\Desktop\"/>
    </mc:Choice>
  </mc:AlternateContent>
  <xr:revisionPtr revIDLastSave="0" documentId="13_ncr:1_{20A40DF3-759B-4431-BFC4-7649B8375AD2}" xr6:coauthVersionLast="45" xr6:coauthVersionMax="47" xr10:uidLastSave="{00000000-0000-0000-0000-000000000000}"/>
  <bookViews>
    <workbookView xWindow="40305" yWindow="1230" windowWidth="16755" windowHeight="14700" activeTab="1" xr2:uid="{00000000-000D-0000-FFFF-FFFF00000000}"/>
  </bookViews>
  <sheets>
    <sheet name="Top 5 States" sheetId="3" r:id="rId1"/>
    <sheet name="Data Series" sheetId="1" r:id="rId2"/>
  </sheets>
  <definedNames>
    <definedName name="_xlnm._FilterDatabase" localSheetId="1" hidden="1">'Data Series'!$A$3:$AH$54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5" i="1" l="1"/>
  <c r="AH5" i="1" s="1"/>
  <c r="AG6" i="1"/>
  <c r="AH6" i="1" s="1"/>
  <c r="AG7" i="1"/>
  <c r="AH7" i="1" s="1"/>
  <c r="AG8" i="1"/>
  <c r="AH8" i="1" s="1"/>
  <c r="AG9" i="1"/>
  <c r="AH9" i="1" s="1"/>
  <c r="AG10" i="1"/>
  <c r="AH10" i="1" s="1"/>
  <c r="AG11" i="1"/>
  <c r="AH11" i="1" s="1"/>
  <c r="AG12" i="1"/>
  <c r="AH12" i="1" s="1"/>
  <c r="AG13" i="1"/>
  <c r="AH13" i="1" s="1"/>
  <c r="AG14" i="1"/>
  <c r="AH14" i="1" s="1"/>
  <c r="AG15" i="1"/>
  <c r="AH15" i="1" s="1"/>
  <c r="AG16" i="1"/>
  <c r="AH16" i="1" s="1"/>
  <c r="AG17" i="1"/>
  <c r="AH17" i="1" s="1"/>
  <c r="AG18" i="1"/>
  <c r="AH18" i="1" s="1"/>
  <c r="AG19" i="1"/>
  <c r="AH19" i="1" s="1"/>
  <c r="AG20" i="1"/>
  <c r="AH20" i="1" s="1"/>
  <c r="AG21" i="1"/>
  <c r="AH21" i="1" s="1"/>
  <c r="AG22" i="1"/>
  <c r="AH22" i="1" s="1"/>
  <c r="AG23" i="1"/>
  <c r="AH23" i="1" s="1"/>
  <c r="AG24" i="1"/>
  <c r="AH24" i="1" s="1"/>
  <c r="AG25" i="1"/>
  <c r="AH25" i="1" s="1"/>
  <c r="AG26" i="1"/>
  <c r="AH26" i="1" s="1"/>
  <c r="AG27" i="1"/>
  <c r="AH27" i="1" s="1"/>
  <c r="AG28" i="1"/>
  <c r="AH28" i="1" s="1"/>
  <c r="AG29" i="1"/>
  <c r="AH29" i="1" s="1"/>
  <c r="AG30" i="1"/>
  <c r="AH30" i="1" s="1"/>
  <c r="AG31" i="1"/>
  <c r="AH31" i="1" s="1"/>
  <c r="AG32" i="1"/>
  <c r="AH32" i="1" s="1"/>
  <c r="AG33" i="1"/>
  <c r="AH33" i="1" s="1"/>
  <c r="AG34" i="1"/>
  <c r="AH34" i="1" s="1"/>
  <c r="AG35" i="1"/>
  <c r="AH35" i="1" s="1"/>
  <c r="AG36" i="1"/>
  <c r="AH36" i="1" s="1"/>
  <c r="AG37" i="1"/>
  <c r="AH37" i="1" s="1"/>
  <c r="AG38" i="1"/>
  <c r="AH38" i="1" s="1"/>
  <c r="AG39" i="1"/>
  <c r="AH39" i="1" s="1"/>
  <c r="AG40" i="1"/>
  <c r="AH40" i="1" s="1"/>
  <c r="AG41" i="1"/>
  <c r="AH41" i="1" s="1"/>
  <c r="AG42" i="1"/>
  <c r="AH42" i="1" s="1"/>
  <c r="AG43" i="1"/>
  <c r="AH43" i="1" s="1"/>
  <c r="AG44" i="1"/>
  <c r="AH44" i="1" s="1"/>
  <c r="AG45" i="1"/>
  <c r="AH45" i="1" s="1"/>
  <c r="AG46" i="1"/>
  <c r="AH46" i="1" s="1"/>
  <c r="AG47" i="1"/>
  <c r="AH47" i="1" s="1"/>
  <c r="AG48" i="1"/>
  <c r="AH48" i="1" s="1"/>
  <c r="AG49" i="1"/>
  <c r="AH49" i="1" s="1"/>
  <c r="AG50" i="1"/>
  <c r="AH50" i="1" s="1"/>
  <c r="AG51" i="1"/>
  <c r="AH51" i="1" s="1"/>
  <c r="AG52" i="1"/>
  <c r="AH52" i="1" s="1"/>
  <c r="AG53" i="1"/>
  <c r="AH53" i="1" s="1"/>
  <c r="AG54" i="1"/>
  <c r="AH54" i="1" s="1"/>
  <c r="AG4" i="1"/>
  <c r="AH4" i="1" s="1"/>
  <c r="E6" i="1" l="1"/>
  <c r="E5" i="1" l="1"/>
  <c r="F5" i="1" s="1"/>
  <c r="F6" i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U55" i="1" l="1"/>
  <c r="T55" i="1"/>
  <c r="I55" i="1"/>
  <c r="H55" i="1"/>
  <c r="J55" i="1"/>
  <c r="V55" i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Q33" i="1"/>
  <c r="R33" i="1" s="1"/>
  <c r="Q32" i="1"/>
  <c r="R32" i="1" s="1"/>
  <c r="Q31" i="1"/>
  <c r="R31" i="1" s="1"/>
  <c r="Q30" i="1"/>
  <c r="R30" i="1" s="1"/>
  <c r="Q29" i="1"/>
  <c r="R29" i="1" s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Q20" i="1"/>
  <c r="R20" i="1" s="1"/>
  <c r="Q19" i="1"/>
  <c r="R19" i="1" s="1"/>
  <c r="Q18" i="1"/>
  <c r="R18" i="1" s="1"/>
  <c r="Q17" i="1"/>
  <c r="R17" i="1" s="1"/>
  <c r="Q16" i="1"/>
  <c r="R16" i="1" s="1"/>
  <c r="Q15" i="1"/>
  <c r="R15" i="1" s="1"/>
  <c r="Q14" i="1"/>
  <c r="R14" i="1" s="1"/>
  <c r="Q13" i="1"/>
  <c r="R13" i="1" s="1"/>
  <c r="Q12" i="1"/>
  <c r="R12" i="1" s="1"/>
  <c r="Q11" i="1"/>
  <c r="R11" i="1" s="1"/>
  <c r="Q10" i="1"/>
  <c r="R10" i="1" s="1"/>
  <c r="Q9" i="1"/>
  <c r="R9" i="1" s="1"/>
  <c r="Q8" i="1"/>
  <c r="R8" i="1" s="1"/>
  <c r="Q7" i="1"/>
  <c r="R7" i="1" s="1"/>
  <c r="Q6" i="1"/>
  <c r="R6" i="1" s="1"/>
  <c r="Q5" i="1"/>
  <c r="R5" i="1" s="1"/>
  <c r="K54" i="1"/>
  <c r="L54" i="1" s="1"/>
  <c r="K53" i="1"/>
  <c r="L53" i="1" s="1"/>
  <c r="K52" i="1"/>
  <c r="L52" i="1" s="1"/>
  <c r="K51" i="1"/>
  <c r="L51" i="1" s="1"/>
  <c r="K50" i="1"/>
  <c r="L50" i="1" s="1"/>
  <c r="K49" i="1"/>
  <c r="L49" i="1" s="1"/>
  <c r="K48" i="1"/>
  <c r="L48" i="1" s="1"/>
  <c r="K47" i="1"/>
  <c r="L47" i="1" s="1"/>
  <c r="K46" i="1"/>
  <c r="L46" i="1" s="1"/>
  <c r="K45" i="1"/>
  <c r="L45" i="1" s="1"/>
  <c r="K44" i="1"/>
  <c r="L44" i="1" s="1"/>
  <c r="K43" i="1"/>
  <c r="L43" i="1" s="1"/>
  <c r="K42" i="1"/>
  <c r="L42" i="1" s="1"/>
  <c r="K41" i="1"/>
  <c r="L41" i="1" s="1"/>
  <c r="K40" i="1"/>
  <c r="L40" i="1" s="1"/>
  <c r="K39" i="1"/>
  <c r="L39" i="1" s="1"/>
  <c r="K38" i="1"/>
  <c r="L38" i="1" s="1"/>
  <c r="K37" i="1"/>
  <c r="L37" i="1" s="1"/>
  <c r="K36" i="1"/>
  <c r="L36" i="1" s="1"/>
  <c r="K35" i="1"/>
  <c r="L35" i="1" s="1"/>
  <c r="K34" i="1"/>
  <c r="L34" i="1" s="1"/>
  <c r="K33" i="1"/>
  <c r="L33" i="1" s="1"/>
  <c r="K32" i="1"/>
  <c r="L32" i="1" s="1"/>
  <c r="K31" i="1"/>
  <c r="L31" i="1" s="1"/>
  <c r="K30" i="1"/>
  <c r="L30" i="1" s="1"/>
  <c r="K29" i="1"/>
  <c r="L29" i="1" s="1"/>
  <c r="K28" i="1"/>
  <c r="L28" i="1" s="1"/>
  <c r="K27" i="1"/>
  <c r="L27" i="1" s="1"/>
  <c r="K26" i="1"/>
  <c r="L26" i="1" s="1"/>
  <c r="K25" i="1"/>
  <c r="L25" i="1" s="1"/>
  <c r="K24" i="1"/>
  <c r="L24" i="1" s="1"/>
  <c r="K23" i="1"/>
  <c r="L23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AA54" i="1"/>
  <c r="Z54" i="1"/>
  <c r="W54" i="1"/>
  <c r="X54" i="1" s="1"/>
  <c r="AA53" i="1"/>
  <c r="Z53" i="1"/>
  <c r="W53" i="1"/>
  <c r="X53" i="1" s="1"/>
  <c r="AA52" i="1"/>
  <c r="Z52" i="1"/>
  <c r="W52" i="1"/>
  <c r="X52" i="1" s="1"/>
  <c r="AA51" i="1"/>
  <c r="Z51" i="1"/>
  <c r="W51" i="1"/>
  <c r="X51" i="1" s="1"/>
  <c r="AA50" i="1"/>
  <c r="Z50" i="1"/>
  <c r="W50" i="1"/>
  <c r="X50" i="1" s="1"/>
  <c r="AA49" i="1"/>
  <c r="Z49" i="1"/>
  <c r="W49" i="1"/>
  <c r="X49" i="1" s="1"/>
  <c r="AA48" i="1"/>
  <c r="Z48" i="1"/>
  <c r="W48" i="1"/>
  <c r="X48" i="1" s="1"/>
  <c r="AA47" i="1"/>
  <c r="Z47" i="1"/>
  <c r="W47" i="1"/>
  <c r="X47" i="1" s="1"/>
  <c r="AA46" i="1"/>
  <c r="Z46" i="1"/>
  <c r="W46" i="1"/>
  <c r="X46" i="1" s="1"/>
  <c r="AA45" i="1"/>
  <c r="Z45" i="1"/>
  <c r="W45" i="1"/>
  <c r="X45" i="1" s="1"/>
  <c r="AA44" i="1"/>
  <c r="Z44" i="1"/>
  <c r="W44" i="1"/>
  <c r="X44" i="1" s="1"/>
  <c r="AA43" i="1"/>
  <c r="Z43" i="1"/>
  <c r="W43" i="1"/>
  <c r="X43" i="1" s="1"/>
  <c r="AA42" i="1"/>
  <c r="Z42" i="1"/>
  <c r="AB42" i="1" s="1"/>
  <c r="AC42" i="1" s="1"/>
  <c r="W42" i="1"/>
  <c r="X42" i="1" s="1"/>
  <c r="AA41" i="1"/>
  <c r="Z41" i="1"/>
  <c r="W41" i="1"/>
  <c r="X41" i="1" s="1"/>
  <c r="AA40" i="1"/>
  <c r="Z40" i="1"/>
  <c r="W40" i="1"/>
  <c r="X40" i="1" s="1"/>
  <c r="AA39" i="1"/>
  <c r="Z39" i="1"/>
  <c r="W39" i="1"/>
  <c r="X39" i="1" s="1"/>
  <c r="AA38" i="1"/>
  <c r="Z38" i="1"/>
  <c r="W38" i="1"/>
  <c r="X38" i="1" s="1"/>
  <c r="AA37" i="1"/>
  <c r="Z37" i="1"/>
  <c r="W37" i="1"/>
  <c r="X37" i="1" s="1"/>
  <c r="AA36" i="1"/>
  <c r="Z36" i="1"/>
  <c r="W36" i="1"/>
  <c r="X36" i="1" s="1"/>
  <c r="AA35" i="1"/>
  <c r="Z35" i="1"/>
  <c r="W35" i="1"/>
  <c r="X35" i="1" s="1"/>
  <c r="AA34" i="1"/>
  <c r="Z34" i="1"/>
  <c r="AB34" i="1" s="1"/>
  <c r="AC34" i="1" s="1"/>
  <c r="W34" i="1"/>
  <c r="X34" i="1" s="1"/>
  <c r="AA33" i="1"/>
  <c r="Z33" i="1"/>
  <c r="W33" i="1"/>
  <c r="X33" i="1" s="1"/>
  <c r="AA32" i="1"/>
  <c r="Z32" i="1"/>
  <c r="W32" i="1"/>
  <c r="X32" i="1" s="1"/>
  <c r="AA31" i="1"/>
  <c r="Z31" i="1"/>
  <c r="W31" i="1"/>
  <c r="X31" i="1" s="1"/>
  <c r="AA30" i="1"/>
  <c r="Z30" i="1"/>
  <c r="W30" i="1"/>
  <c r="X30" i="1" s="1"/>
  <c r="AA29" i="1"/>
  <c r="Z29" i="1"/>
  <c r="W29" i="1"/>
  <c r="X29" i="1" s="1"/>
  <c r="AA28" i="1"/>
  <c r="Z28" i="1"/>
  <c r="W28" i="1"/>
  <c r="X28" i="1" s="1"/>
  <c r="AA27" i="1"/>
  <c r="Z27" i="1"/>
  <c r="W27" i="1"/>
  <c r="X27" i="1" s="1"/>
  <c r="AA26" i="1"/>
  <c r="Z26" i="1"/>
  <c r="AB26" i="1" s="1"/>
  <c r="AC26" i="1" s="1"/>
  <c r="W26" i="1"/>
  <c r="X26" i="1" s="1"/>
  <c r="AA25" i="1"/>
  <c r="Z25" i="1"/>
  <c r="W25" i="1"/>
  <c r="X25" i="1" s="1"/>
  <c r="AA24" i="1"/>
  <c r="Z24" i="1"/>
  <c r="W24" i="1"/>
  <c r="X24" i="1" s="1"/>
  <c r="AA23" i="1"/>
  <c r="Z23" i="1"/>
  <c r="W23" i="1"/>
  <c r="X23" i="1" s="1"/>
  <c r="AA22" i="1"/>
  <c r="Z22" i="1"/>
  <c r="W22" i="1"/>
  <c r="X22" i="1" s="1"/>
  <c r="AA21" i="1"/>
  <c r="Z21" i="1"/>
  <c r="W21" i="1"/>
  <c r="X21" i="1" s="1"/>
  <c r="AA20" i="1"/>
  <c r="Z20" i="1"/>
  <c r="W20" i="1"/>
  <c r="X20" i="1" s="1"/>
  <c r="AA19" i="1"/>
  <c r="Z19" i="1"/>
  <c r="W19" i="1"/>
  <c r="X19" i="1" s="1"/>
  <c r="AA18" i="1"/>
  <c r="Z18" i="1"/>
  <c r="AB18" i="1" s="1"/>
  <c r="AC18" i="1" s="1"/>
  <c r="W18" i="1"/>
  <c r="X18" i="1" s="1"/>
  <c r="AA17" i="1"/>
  <c r="Z17" i="1"/>
  <c r="W17" i="1"/>
  <c r="X17" i="1" s="1"/>
  <c r="AA16" i="1"/>
  <c r="Z16" i="1"/>
  <c r="W16" i="1"/>
  <c r="X16" i="1" s="1"/>
  <c r="AA15" i="1"/>
  <c r="Z15" i="1"/>
  <c r="W15" i="1"/>
  <c r="X15" i="1" s="1"/>
  <c r="AA14" i="1"/>
  <c r="Z14" i="1"/>
  <c r="W14" i="1"/>
  <c r="X14" i="1" s="1"/>
  <c r="AA13" i="1"/>
  <c r="Z13" i="1"/>
  <c r="W13" i="1"/>
  <c r="X13" i="1" s="1"/>
  <c r="AA12" i="1"/>
  <c r="Z12" i="1"/>
  <c r="W12" i="1"/>
  <c r="X12" i="1" s="1"/>
  <c r="AA11" i="1"/>
  <c r="Z11" i="1"/>
  <c r="W11" i="1"/>
  <c r="X11" i="1" s="1"/>
  <c r="AA10" i="1"/>
  <c r="Z10" i="1"/>
  <c r="AB10" i="1" s="1"/>
  <c r="AC10" i="1" s="1"/>
  <c r="W10" i="1"/>
  <c r="X10" i="1" s="1"/>
  <c r="AA9" i="1"/>
  <c r="Z9" i="1"/>
  <c r="W9" i="1"/>
  <c r="X9" i="1" s="1"/>
  <c r="AA8" i="1"/>
  <c r="Z8" i="1"/>
  <c r="W8" i="1"/>
  <c r="X8" i="1" s="1"/>
  <c r="AA7" i="1"/>
  <c r="Z7" i="1"/>
  <c r="W7" i="1"/>
  <c r="X7" i="1" s="1"/>
  <c r="AA6" i="1"/>
  <c r="Z6" i="1"/>
  <c r="W6" i="1"/>
  <c r="X6" i="1" s="1"/>
  <c r="AA5" i="1"/>
  <c r="Z5" i="1"/>
  <c r="W5" i="1"/>
  <c r="X5" i="1" s="1"/>
  <c r="AA4" i="1"/>
  <c r="Z4" i="1"/>
  <c r="W4" i="1"/>
  <c r="X4" i="1" s="1"/>
  <c r="K4" i="1"/>
  <c r="L4" i="1" s="1"/>
  <c r="Q4" i="1"/>
  <c r="R4" i="1" s="1"/>
  <c r="E4" i="1"/>
  <c r="F4" i="1" s="1"/>
  <c r="AB50" i="1" l="1"/>
  <c r="AC50" i="1" s="1"/>
  <c r="AB11" i="1"/>
  <c r="AC11" i="1" s="1"/>
  <c r="AB19" i="1"/>
  <c r="AC19" i="1" s="1"/>
  <c r="AB27" i="1"/>
  <c r="AC27" i="1" s="1"/>
  <c r="AB6" i="1"/>
  <c r="AC6" i="1" s="1"/>
  <c r="AB14" i="1"/>
  <c r="AC14" i="1" s="1"/>
  <c r="AB22" i="1"/>
  <c r="AC22" i="1" s="1"/>
  <c r="AB30" i="1"/>
  <c r="AC30" i="1" s="1"/>
  <c r="AB38" i="1"/>
  <c r="AC38" i="1" s="1"/>
  <c r="AB35" i="1"/>
  <c r="AC35" i="1" s="1"/>
  <c r="AB46" i="1"/>
  <c r="AC46" i="1" s="1"/>
  <c r="K55" i="1"/>
  <c r="L55" i="1" s="1"/>
  <c r="AB54" i="1"/>
  <c r="AC54" i="1" s="1"/>
  <c r="AB43" i="1"/>
  <c r="AC43" i="1" s="1"/>
  <c r="AB51" i="1"/>
  <c r="AC51" i="1" s="1"/>
  <c r="AB5" i="1"/>
  <c r="AC5" i="1" s="1"/>
  <c r="AB13" i="1"/>
  <c r="AC13" i="1" s="1"/>
  <c r="AB7" i="1"/>
  <c r="AC7" i="1" s="1"/>
  <c r="AB15" i="1"/>
  <c r="AC15" i="1" s="1"/>
  <c r="AB23" i="1"/>
  <c r="AC23" i="1" s="1"/>
  <c r="AB31" i="1"/>
  <c r="AC31" i="1" s="1"/>
  <c r="AB39" i="1"/>
  <c r="AC39" i="1" s="1"/>
  <c r="AB47" i="1"/>
  <c r="AC47" i="1" s="1"/>
  <c r="AB21" i="1"/>
  <c r="AC21" i="1" s="1"/>
  <c r="AB4" i="1"/>
  <c r="AC4" i="1" s="1"/>
  <c r="AB12" i="1"/>
  <c r="AC12" i="1" s="1"/>
  <c r="AB20" i="1"/>
  <c r="AC20" i="1" s="1"/>
  <c r="AB28" i="1"/>
  <c r="AC28" i="1" s="1"/>
  <c r="AB36" i="1"/>
  <c r="AC36" i="1" s="1"/>
  <c r="AB44" i="1"/>
  <c r="AC44" i="1" s="1"/>
  <c r="AB52" i="1"/>
  <c r="AC52" i="1" s="1"/>
  <c r="AB29" i="1"/>
  <c r="AC29" i="1" s="1"/>
  <c r="AB37" i="1"/>
  <c r="AC37" i="1" s="1"/>
  <c r="AB45" i="1"/>
  <c r="AC45" i="1" s="1"/>
  <c r="AB53" i="1"/>
  <c r="AC53" i="1" s="1"/>
  <c r="AB8" i="1"/>
  <c r="AC8" i="1" s="1"/>
  <c r="AB16" i="1"/>
  <c r="AC16" i="1" s="1"/>
  <c r="AB24" i="1"/>
  <c r="AC24" i="1" s="1"/>
  <c r="AB32" i="1"/>
  <c r="AC32" i="1" s="1"/>
  <c r="AB40" i="1"/>
  <c r="AC40" i="1" s="1"/>
  <c r="AB48" i="1"/>
  <c r="AC48" i="1" s="1"/>
  <c r="AB9" i="1"/>
  <c r="AC9" i="1" s="1"/>
  <c r="AB17" i="1"/>
  <c r="AC17" i="1" s="1"/>
  <c r="AB25" i="1"/>
  <c r="AC25" i="1" s="1"/>
  <c r="AB33" i="1"/>
  <c r="AC33" i="1" s="1"/>
  <c r="AB41" i="1"/>
  <c r="AC41" i="1" s="1"/>
  <c r="AB49" i="1"/>
  <c r="AC49" i="1" s="1"/>
  <c r="W55" i="1"/>
  <c r="X5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4" authorId="0" shapeId="0" xr:uid="{00000000-0006-0000-0000-00000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5" authorId="0" shapeId="0" xr:uid="{00000000-0006-0000-0000-00000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6" authorId="0" shapeId="0" xr:uid="{00000000-0006-0000-0000-00000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7" authorId="0" shapeId="0" xr:uid="{00000000-0006-0000-0000-00000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8" authorId="0" shapeId="0" xr:uid="{00000000-0006-0000-0000-00000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9" authorId="0" shapeId="0" xr:uid="{00000000-0006-0000-0000-00000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0" authorId="0" shapeId="0" xr:uid="{00000000-0006-0000-0000-000007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1" authorId="0" shapeId="0" xr:uid="{00000000-0006-0000-0000-000008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2" authorId="0" shapeId="0" xr:uid="{00000000-0006-0000-0000-000009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3" authorId="0" shapeId="0" xr:uid="{00000000-0006-0000-0000-00000A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4" authorId="0" shapeId="0" xr:uid="{00000000-0006-0000-0000-00000B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5" authorId="0" shapeId="0" xr:uid="{00000000-0006-0000-0000-00000C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6" authorId="0" shapeId="0" xr:uid="{00000000-0006-0000-0000-00000D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7" authorId="0" shapeId="0" xr:uid="{00000000-0006-0000-0000-00000E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8" authorId="0" shapeId="0" xr:uid="{00000000-0006-0000-0000-00000F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19" authorId="0" shapeId="0" xr:uid="{00000000-0006-0000-0000-000010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0" authorId="0" shapeId="0" xr:uid="{00000000-0006-0000-0000-00001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1" authorId="0" shapeId="0" xr:uid="{00000000-0006-0000-0000-00001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2" authorId="0" shapeId="0" xr:uid="{00000000-0006-0000-0000-00001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3" authorId="0" shapeId="0" xr:uid="{00000000-0006-0000-0000-00001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4" authorId="0" shapeId="0" xr:uid="{00000000-0006-0000-0000-00001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5" authorId="0" shapeId="0" xr:uid="{00000000-0006-0000-0000-00001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6" authorId="0" shapeId="0" xr:uid="{00000000-0006-0000-0000-000017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7" authorId="0" shapeId="0" xr:uid="{00000000-0006-0000-0000-000018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8" authorId="0" shapeId="0" xr:uid="{00000000-0006-0000-0000-000019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29" authorId="0" shapeId="0" xr:uid="{00000000-0006-0000-0000-00001A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0" authorId="0" shapeId="0" xr:uid="{00000000-0006-0000-0000-00001B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1" authorId="0" shapeId="0" xr:uid="{00000000-0006-0000-0000-00001C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2" authorId="0" shapeId="0" xr:uid="{00000000-0006-0000-0000-00001D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3" authorId="0" shapeId="0" xr:uid="{00000000-0006-0000-0000-00001E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4" authorId="0" shapeId="0" xr:uid="{00000000-0006-0000-0000-00001F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5" authorId="0" shapeId="0" xr:uid="{00000000-0006-0000-0000-000020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6" authorId="0" shapeId="0" xr:uid="{00000000-0006-0000-0000-00002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7" authorId="0" shapeId="0" xr:uid="{00000000-0006-0000-0000-00002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8" authorId="0" shapeId="0" xr:uid="{00000000-0006-0000-0000-00002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39" authorId="0" shapeId="0" xr:uid="{00000000-0006-0000-0000-000024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0" authorId="0" shapeId="0" xr:uid="{00000000-0006-0000-0000-000025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1" authorId="0" shapeId="0" xr:uid="{00000000-0006-0000-0000-000026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2" authorId="0" shapeId="0" xr:uid="{00000000-0006-0000-0000-000027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3" authorId="0" shapeId="0" xr:uid="{00000000-0006-0000-0000-000028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4" authorId="0" shapeId="0" xr:uid="{00000000-0006-0000-0000-000029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5" authorId="0" shapeId="0" xr:uid="{00000000-0006-0000-0000-00002A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6" authorId="0" shapeId="0" xr:uid="{00000000-0006-0000-0000-00002B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7" authorId="0" shapeId="0" xr:uid="{00000000-0006-0000-0000-00002C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8" authorId="0" shapeId="0" xr:uid="{00000000-0006-0000-0000-00002D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49" authorId="0" shapeId="0" xr:uid="{00000000-0006-0000-0000-00002E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50" authorId="0" shapeId="0" xr:uid="{00000000-0006-0000-0000-00002F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51" authorId="0" shapeId="0" xr:uid="{00000000-0006-0000-0000-000030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52" authorId="0" shapeId="0" xr:uid="{00000000-0006-0000-0000-000031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53" authorId="0" shapeId="0" xr:uid="{00000000-0006-0000-0000-000032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  <comment ref="D54" authorId="0" shapeId="0" xr:uid="{00000000-0006-0000-0000-000033000000}">
      <text>
        <r>
          <rPr>
            <sz val="11"/>
            <color indexed="8"/>
            <rFont val="Calibri"/>
            <family val="2"/>
            <scheme val="minor"/>
          </rPr>
          <t xml:space="preserve">*  Preliminary
</t>
        </r>
      </text>
    </comment>
  </commentList>
</comments>
</file>

<file path=xl/sharedStrings.xml><?xml version="1.0" encoding="utf-8"?>
<sst xmlns="http://schemas.openxmlformats.org/spreadsheetml/2006/main" count="120" uniqueCount="79">
  <si>
    <t>Years:</t>
  </si>
  <si>
    <t>Series ID</t>
  </si>
  <si>
    <t>Oct
2019</t>
  </si>
  <si>
    <t>Oct
2020</t>
  </si>
  <si>
    <t>Oct
2021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</si>
  <si>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</si>
  <si>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</si>
  <si>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</si>
  <si>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</si>
  <si>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</si>
  <si>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</si>
  <si>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</si>
  <si>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</si>
  <si>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</si>
  <si>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</si>
  <si>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</si>
  <si>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</si>
  <si>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</si>
  <si>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</si>
  <si>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</si>
  <si>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</si>
  <si>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</si>
  <si>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</si>
  <si>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</si>
  <si>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</si>
  <si>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</si>
  <si>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</si>
  <si>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</si>
  <si>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</si>
  <si>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</si>
  <si>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</si>
  <si>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</si>
  <si>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</si>
  <si>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</si>
  <si>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</si>
  <si>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</si>
  <si>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</si>
  <si>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</si>
  <si>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</si>
  <si>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</si>
  <si>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</si>
  <si>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</si>
  <si>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</si>
  <si>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</si>
  <si>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</si>
  <si>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</si>
  <si>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</si>
  <si>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</si>
  <si>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</si>
  <si>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</si>
  <si>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</si>
  <si>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</si>
  <si>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</si>
  <si>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Labor Force</t>
  </si>
  <si>
    <t>Employment NonFarm</t>
  </si>
  <si>
    <t>Sep
2019</t>
  </si>
  <si>
    <t>Sep
2020</t>
  </si>
  <si>
    <t>Sep
2021</t>
  </si>
  <si>
    <t>Job Opening in Thousands</t>
  </si>
  <si>
    <t>Quit Rate</t>
  </si>
  <si>
    <t>Unemployment</t>
  </si>
  <si>
    <t>Opens vs Unemployed</t>
  </si>
  <si>
    <t>Labor Force Participation</t>
  </si>
  <si>
    <t>State</t>
  </si>
  <si>
    <t>Drop in Labor Force Participation</t>
  </si>
  <si>
    <t>Job Openings</t>
  </si>
  <si>
    <t>States</t>
  </si>
  <si>
    <t>Increase in Job Openings to Unemployed</t>
  </si>
  <si>
    <t>Opens vs. Unemployed</t>
  </si>
  <si>
    <t>Quit Rates</t>
  </si>
  <si>
    <t>Increase in Quit Rates</t>
  </si>
  <si>
    <t>Increase in Openings (in Thousands)</t>
  </si>
  <si>
    <t>Hawaii</t>
  </si>
  <si>
    <t>Percent Change</t>
  </si>
  <si>
    <t>Change from '19 to '21</t>
  </si>
  <si>
    <t>% Change from '19 to '21</t>
  </si>
  <si>
    <t>District of Columbia</t>
  </si>
  <si>
    <t>Delaware</t>
  </si>
  <si>
    <t>Source: BLS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</si>
</sst>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#0"/>
    <numFmt numFmtId="165" formatCode="#0.0"/>
    <numFmt numFmtId="166" formatCode="_(* #,##0_);_(* \(#,##0\);_(* &quot;-&quot;??_);_(@_)"/>
    <numFmt numFmtId="167" formatCode="0.0"/>
    <numFmt numFmtId="168" formatCode="0.0%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GT America Rg"/>
    </font>
    <font>
      <sz val="11"/>
      <name val="GT America Rg"/>
    </font>
    <font>
      <b/>
      <sz val="11"/>
      <color indexed="8"/>
      <name val="GT America Rg"/>
    </font>
    <font>
      <b/>
      <sz val="12"/>
      <color indexed="8"/>
      <name val="GT America Rg"/>
    </font>
    <font>
      <b/>
      <sz val="14"/>
      <color indexed="8"/>
      <name val="GT America Lt"/>
    </font>
  </fonts>
  <fills count="3">
    <fill>
      <patternFill patternType="none"/>
    </fill>
    <fill>
      <patternFill patternType="gray125"/>
    </fill>
    <fill>
      <patternFill patternType="none">
        <fgColor indexed="9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2" fillId="2" borderId="0" xfId="2" applyNumberFormat="1" applyFont="1" applyAlignment="1">
      <alignment horizontal="left" wrapText="1"/>
    </xf>
    <xf numFmtId="0" fontId="2" fillId="2" borderId="0" xfId="3" applyNumberFormat="1" applyFont="1" applyAlignment="1">
      <alignment horizontal="left" wrapText="1"/>
    </xf>
    <xf numFmtId="0" fontId="2" fillId="2" borderId="0" xfId="4" applyNumberFormat="1" applyFont="1" applyAlignment="1">
      <alignment horizontal="left" wrapText="1"/>
    </xf>
    <xf numFmtId="0" fontId="2" fillId="2" borderId="0" xfId="5" applyNumberFormat="1" applyFont="1" applyAlignment="1">
      <alignment horizontal="left" wrapText="1"/>
    </xf>
    <xf numFmtId="0" fontId="2" fillId="2" borderId="0" xfId="6" applyNumberFormat="1" applyFont="1" applyAlignment="1">
      <alignment horizontal="left" wrapText="1"/>
    </xf>
    <xf numFmtId="0" fontId="2" fillId="2" borderId="0" xfId="7" applyNumberFormat="1" applyFont="1" applyAlignment="1">
      <alignment horizontal="left" wrapText="1"/>
    </xf>
    <xf numFmtId="0" fontId="2" fillId="2" borderId="0" xfId="8" applyNumberFormat="1" applyFont="1" applyAlignment="1">
      <alignment horizontal="left" wrapText="1"/>
    </xf>
    <xf numFmtId="0" fontId="2" fillId="2" borderId="0" xfId="9" applyNumberFormat="1" applyFont="1" applyAlignment="1">
      <alignment horizontal="left" wrapText="1"/>
    </xf>
    <xf numFmtId="0" fontId="2" fillId="2" borderId="0" xfId="10" applyNumberFormat="1" applyFont="1" applyAlignment="1">
      <alignment horizontal="left" wrapText="1"/>
    </xf>
    <xf numFmtId="0" fontId="2" fillId="2" borderId="0" xfId="11" applyNumberFormat="1" applyFont="1" applyAlignment="1">
      <alignment horizontal="left" wrapText="1"/>
    </xf>
    <xf numFmtId="166" fontId="2" fillId="0" borderId="0" xfId="0" applyNumberFormat="1" applyFont="1"/>
    <xf numFmtId="164" fontId="2" fillId="0" borderId="0" xfId="0" applyNumberFormat="1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2" borderId="0" xfId="0" quotePrefix="1" applyFont="1" applyFill="1" applyBorder="1" applyAlignment="1">
      <alignment horizontal="center" wrapText="1"/>
    </xf>
    <xf numFmtId="0" fontId="4" fillId="2" borderId="1" xfId="12" applyFont="1" applyFill="1" applyBorder="1" applyAlignment="1">
      <alignment horizontal="center" wrapText="1"/>
    </xf>
    <xf numFmtId="0" fontId="4" fillId="2" borderId="0" xfId="12" applyFont="1" applyFill="1" applyBorder="1" applyAlignment="1">
      <alignment horizontal="center" wrapText="1"/>
    </xf>
    <xf numFmtId="0" fontId="4" fillId="2" borderId="1" xfId="15" applyFont="1" applyFill="1" applyBorder="1" applyAlignment="1">
      <alignment horizontal="center" wrapText="1"/>
    </xf>
    <xf numFmtId="0" fontId="4" fillId="2" borderId="1" xfId="13" applyFont="1" applyFill="1" applyBorder="1" applyAlignment="1">
      <alignment horizontal="center" wrapText="1"/>
    </xf>
    <xf numFmtId="17" fontId="4" fillId="2" borderId="0" xfId="15" applyNumberFormat="1" applyFont="1" applyFill="1" applyBorder="1" applyAlignment="1">
      <alignment horizontal="center" wrapText="1"/>
    </xf>
    <xf numFmtId="0" fontId="4" fillId="2" borderId="1" xfId="14" applyFont="1" applyFill="1" applyBorder="1" applyAlignment="1">
      <alignment horizontal="center" wrapText="1"/>
    </xf>
    <xf numFmtId="165" fontId="2" fillId="2" borderId="0" xfId="0" applyNumberFormat="1" applyFont="1" applyFill="1" applyAlignment="1">
      <alignment horizontal="right"/>
    </xf>
    <xf numFmtId="168" fontId="2" fillId="2" borderId="0" xfId="16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164" fontId="2" fillId="2" borderId="0" xfId="13" applyNumberFormat="1" applyFont="1" applyFill="1" applyAlignment="1">
      <alignment horizontal="right"/>
    </xf>
    <xf numFmtId="167" fontId="2" fillId="2" borderId="0" xfId="16" applyNumberFormat="1" applyFont="1" applyFill="1" applyAlignment="1">
      <alignment horizontal="right"/>
    </xf>
    <xf numFmtId="165" fontId="2" fillId="2" borderId="0" xfId="14" applyNumberFormat="1" applyFont="1" applyFill="1" applyAlignment="1">
      <alignment horizontal="right"/>
    </xf>
    <xf numFmtId="2" fontId="2" fillId="2" borderId="0" xfId="16" applyNumberFormat="1" applyFont="1" applyFill="1" applyAlignment="1">
      <alignment horizontal="right"/>
    </xf>
    <xf numFmtId="2" fontId="2" fillId="0" borderId="0" xfId="0" applyNumberFormat="1" applyFont="1"/>
    <xf numFmtId="167" fontId="2" fillId="0" borderId="0" xfId="0" applyNumberFormat="1" applyFont="1"/>
    <xf numFmtId="168" fontId="2" fillId="0" borderId="0" xfId="16" applyNumberFormat="1" applyFont="1"/>
    <xf numFmtId="0" fontId="3" fillId="2" borderId="0" xfId="4" applyNumberFormat="1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3" fontId="2" fillId="0" borderId="0" xfId="1" applyFont="1" applyAlignment="1">
      <alignment horizontal="left"/>
    </xf>
    <xf numFmtId="168" fontId="2" fillId="0" borderId="0" xfId="16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2" fillId="2" borderId="0" xfId="1" applyNumberFormat="1" applyFont="1" applyFill="1" applyAlignment="1">
      <alignment horizontal="left" wrapText="1"/>
    </xf>
    <xf numFmtId="0" fontId="6" fillId="2" borderId="0" xfId="0" quotePrefix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5" fillId="0" borderId="0" xfId="0" applyFont="1"/>
    <xf numFmtId="2" fontId="5" fillId="0" borderId="0" xfId="0" applyNumberFormat="1" applyFont="1"/>
    <xf numFmtId="168" fontId="5" fillId="0" borderId="0" xfId="16" applyNumberFormat="1" applyFont="1"/>
    <xf numFmtId="0" fontId="3" fillId="2" borderId="0" xfId="3" applyNumberFormat="1" applyFont="1" applyAlignment="1">
      <alignment horizontal="left" wrapText="1"/>
    </xf>
    <xf numFmtId="167" fontId="2" fillId="2" borderId="0" xfId="4" applyNumberFormat="1" applyFont="1" applyAlignment="1">
      <alignment horizontal="left" wrapText="1"/>
    </xf>
    <xf numFmtId="167" fontId="2" fillId="2" borderId="0" xfId="3" applyNumberFormat="1" applyFont="1" applyAlignment="1">
      <alignment horizontal="left" wrapText="1"/>
    </xf>
    <xf numFmtId="167" fontId="2" fillId="2" borderId="0" xfId="8" applyNumberFormat="1" applyFont="1" applyAlignment="1">
      <alignment horizontal="left" wrapText="1"/>
    </xf>
    <xf numFmtId="167" fontId="2" fillId="2" borderId="0" xfId="7" applyNumberFormat="1" applyFont="1" applyAlignment="1">
      <alignment horizontal="left" wrapText="1"/>
    </xf>
    <xf numFmtId="167" fontId="2" fillId="2" borderId="0" xfId="2" applyNumberFormat="1" applyFont="1" applyAlignment="1">
      <alignment horizontal="left" wrapText="1"/>
    </xf>
    <xf numFmtId="164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</cellXfs>
  <cellStyles count="17">
    <cellStyle name="Comma" xfId="1" builtinId="3"/>
    <cellStyle name="Normal" xfId="0" builtinId="0"/>
    <cellStyle name="Normal 10" xfId="10" xr:uid="{9FD4598C-5AB5-4541-B2AA-D0D1A1B74D7E}"/>
    <cellStyle name="Normal 11" xfId="11" xr:uid="{18C25C63-59DB-4ED1-8934-D69EE934677E}"/>
    <cellStyle name="Normal 12" xfId="12" xr:uid="{5EC127CE-468B-43E9-B82A-73722D9B9241}"/>
    <cellStyle name="Normal 13" xfId="13" xr:uid="{D8CC5161-EC5F-4F78-BE9F-707819CAAFF9}"/>
    <cellStyle name="Normal 14" xfId="14" xr:uid="{F53FDE7B-FA27-4365-8BC0-723352F8D42E}"/>
    <cellStyle name="Normal 15" xfId="15" xr:uid="{48501D84-AD10-44D1-BEF0-0F594116BE8B}"/>
    <cellStyle name="Normal 2" xfId="2" xr:uid="{237B9B6E-8879-4682-A075-1459994BAA69}"/>
    <cellStyle name="Normal 3" xfId="3" xr:uid="{504038F4-1265-4EAD-8EDC-B071C6140E2C}"/>
    <cellStyle name="Normal 4" xfId="4" xr:uid="{711BFF10-27E7-4CB5-9A57-806B2FF2238B}"/>
    <cellStyle name="Normal 5" xfId="5" xr:uid="{D163C41F-B813-416C-A6BC-A40ADB6194E3}"/>
    <cellStyle name="Normal 6" xfId="6" xr:uid="{E8738B58-C2C6-4CD0-B57C-ED4664180C9C}"/>
    <cellStyle name="Normal 7" xfId="7" xr:uid="{831EFB66-A161-4CC7-8FE6-0486D8965A8C}"/>
    <cellStyle name="Normal 8" xfId="8" xr:uid="{C8AED655-674C-4B95-AF57-AFFE44EAE35B}"/>
    <cellStyle name="Normal 9" xfId="9" xr:uid="{47A7328B-5DE6-4B24-9C63-C466AF2FEAD6}"/>
    <cellStyle name="Percent" xfId="1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2219079</xdr:colOff>
      <xdr:row>1</xdr:row>
      <xdr:rowOff>2041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31047" cy="978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25</xdr:col>
      <xdr:colOff>0</xdr:colOff>
      <xdr:row>32</xdr:row>
      <xdr:rowOff>107950</xdr:rowOff>
    </xdr:to>
    <xdr:sp macro="" textlink="">
      <xdr:nvSpPr>
        <xdr:cNvPr id="1076" name="_xssf_cell_comment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6350000" cy="635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24</xdr:col>
      <xdr:colOff>790575</xdr:colOff>
      <xdr:row>32</xdr:row>
      <xdr:rowOff>161925</xdr:rowOff>
    </xdr:to>
    <xdr:sp macro="" textlink="">
      <xdr:nvSpPr>
        <xdr:cNvPr id="2" name="AutoShape 5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124700" cy="6705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14</xdr:col>
      <xdr:colOff>590550</xdr:colOff>
      <xdr:row>34</xdr:row>
      <xdr:rowOff>6350</xdr:rowOff>
    </xdr:to>
    <xdr:sp macro="" textlink="">
      <xdr:nvSpPr>
        <xdr:cNvPr id="3" name="AutoShape 5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6832600" cy="67056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445816</xdr:colOff>
      <xdr:row>0</xdr:row>
      <xdr:rowOff>916781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01740" cy="9167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82B34-D5CA-4182-8444-3E41018C7D87}">
  <dimension ref="A1:M21"/>
  <sheetViews>
    <sheetView topLeftCell="G1" zoomScale="70" zoomScaleNormal="70" workbookViewId="0">
      <selection activeCell="Q4" sqref="Q4"/>
    </sheetView>
  </sheetViews>
  <sheetFormatPr defaultRowHeight="14.5" x14ac:dyDescent="0.35"/>
  <cols>
    <col min="1" max="1" width="20.26953125" style="38" customWidth="1"/>
    <col min="2" max="2" width="38.26953125" style="38" bestFit="1" customWidth="1"/>
    <col min="3" max="3" width="19.36328125" style="38" bestFit="1" customWidth="1"/>
    <col min="4" max="4" width="11.81640625" style="38" bestFit="1" customWidth="1"/>
    <col min="5" max="5" width="19.7265625" style="38" bestFit="1" customWidth="1"/>
    <col min="6" max="6" width="42.26953125" style="38" bestFit="1" customWidth="1"/>
    <col min="7" max="7" width="19.36328125" style="38" bestFit="1" customWidth="1"/>
    <col min="8" max="8" width="8.7265625" style="38"/>
    <col min="9" max="9" width="20.1796875" style="38" bestFit="1" customWidth="1"/>
    <col min="10" max="10" width="46.90625" style="38" bestFit="1" customWidth="1"/>
    <col min="11" max="11" width="8.7265625" style="38"/>
    <col min="12" max="12" width="15.90625" style="38" bestFit="1" customWidth="1"/>
    <col min="13" max="13" width="26" style="38" customWidth="1"/>
    <col min="14" max="16384" width="8.7265625" style="38"/>
  </cols>
  <sheetData>
    <row r="1" spans="1:13" ht="77.5" customHeight="1" x14ac:dyDescent="0.35"/>
    <row r="2" spans="1:13" s="34" customFormat="1" ht="36" customHeight="1" x14ac:dyDescent="0.35">
      <c r="A2" s="34" t="s">
        <v>62</v>
      </c>
      <c r="E2" s="34" t="s">
        <v>65</v>
      </c>
      <c r="F2" s="40"/>
      <c r="G2" s="40"/>
      <c r="I2" s="34" t="s">
        <v>68</v>
      </c>
      <c r="J2" s="40"/>
      <c r="L2" s="34" t="s">
        <v>69</v>
      </c>
      <c r="M2" s="40"/>
    </row>
    <row r="3" spans="1:13" s="35" customFormat="1" x14ac:dyDescent="0.35">
      <c r="A3" s="35" t="s">
        <v>63</v>
      </c>
      <c r="B3" s="35" t="s">
        <v>64</v>
      </c>
      <c r="C3" s="35" t="s">
        <v>73</v>
      </c>
      <c r="E3" s="35" t="s">
        <v>63</v>
      </c>
      <c r="F3" s="35" t="s">
        <v>71</v>
      </c>
      <c r="G3" s="35" t="s">
        <v>73</v>
      </c>
      <c r="I3" s="35" t="s">
        <v>66</v>
      </c>
      <c r="J3" s="35" t="s">
        <v>67</v>
      </c>
      <c r="L3" s="35" t="s">
        <v>66</v>
      </c>
      <c r="M3" s="35" t="s">
        <v>70</v>
      </c>
    </row>
    <row r="4" spans="1:13" x14ac:dyDescent="0.35">
      <c r="A4" s="11" t="s">
        <v>47</v>
      </c>
      <c r="B4" s="36">
        <v>-26063</v>
      </c>
      <c r="C4" s="37">
        <v>-7.5634592894184699E-2</v>
      </c>
      <c r="E4" s="6" t="s">
        <v>23</v>
      </c>
      <c r="F4" s="39">
        <v>146</v>
      </c>
      <c r="G4" s="37">
        <v>0.89570552147239269</v>
      </c>
      <c r="I4" s="7" t="s">
        <v>29</v>
      </c>
      <c r="J4" s="47">
        <v>3.5673663530141662</v>
      </c>
      <c r="L4" s="33" t="s">
        <v>72</v>
      </c>
      <c r="M4" s="2">
        <v>4.7</v>
      </c>
    </row>
    <row r="5" spans="1:13" x14ac:dyDescent="0.35">
      <c r="A5" s="3" t="s">
        <v>11</v>
      </c>
      <c r="B5" s="36">
        <v>-111303</v>
      </c>
      <c r="C5" s="37">
        <v>-5.7853340277626175E-2</v>
      </c>
      <c r="E5" s="7" t="s">
        <v>31</v>
      </c>
      <c r="F5" s="39">
        <v>23</v>
      </c>
      <c r="G5" s="37">
        <v>0.74193548387096775</v>
      </c>
      <c r="I5" s="10" t="s">
        <v>46</v>
      </c>
      <c r="J5" s="48">
        <v>2.9700585984534289</v>
      </c>
      <c r="L5" s="5" t="s">
        <v>20</v>
      </c>
      <c r="M5" s="6">
        <v>3.7</v>
      </c>
    </row>
    <row r="6" spans="1:13" x14ac:dyDescent="0.35">
      <c r="A6" s="5" t="s">
        <v>17</v>
      </c>
      <c r="B6" s="36">
        <v>-82055</v>
      </c>
      <c r="C6" s="37">
        <v>-4.7077338103699233E-2</v>
      </c>
      <c r="E6" s="8" t="s">
        <v>32</v>
      </c>
      <c r="F6" s="39">
        <v>130</v>
      </c>
      <c r="G6" s="37">
        <v>0.7344632768361582</v>
      </c>
      <c r="I6" s="11" t="s">
        <v>47</v>
      </c>
      <c r="J6" s="49">
        <v>2.8503021320259947</v>
      </c>
      <c r="L6" s="11" t="s">
        <v>50</v>
      </c>
      <c r="M6" s="6">
        <v>3.3</v>
      </c>
    </row>
    <row r="7" spans="1:13" x14ac:dyDescent="0.35">
      <c r="A7" s="6" t="s">
        <v>22</v>
      </c>
      <c r="B7" s="36">
        <v>-148258</v>
      </c>
      <c r="C7" s="37">
        <v>-4.5052171093594974E-2</v>
      </c>
      <c r="E7" s="4" t="s">
        <v>13</v>
      </c>
      <c r="F7" s="39">
        <v>172</v>
      </c>
      <c r="G7" s="37">
        <v>0.70781893004115226</v>
      </c>
      <c r="I7" s="4" t="s">
        <v>13</v>
      </c>
      <c r="J7" s="50">
        <v>2.6248047208535992</v>
      </c>
      <c r="L7" s="6" t="s">
        <v>26</v>
      </c>
      <c r="M7" s="11">
        <v>3.3</v>
      </c>
    </row>
    <row r="8" spans="1:13" x14ac:dyDescent="0.35">
      <c r="A8" s="11" t="s">
        <v>48</v>
      </c>
      <c r="B8" s="36">
        <v>-195411</v>
      </c>
      <c r="C8" s="37">
        <v>-4.3892413486386596E-2</v>
      </c>
      <c r="E8" s="7" t="s">
        <v>30</v>
      </c>
      <c r="F8" s="39">
        <v>41</v>
      </c>
      <c r="G8" s="37">
        <v>0.67213114754098358</v>
      </c>
      <c r="I8" s="7" t="s">
        <v>31</v>
      </c>
      <c r="J8" s="51">
        <v>2.5284450063211126</v>
      </c>
      <c r="L8" s="2" t="s">
        <v>5</v>
      </c>
      <c r="M8" s="8">
        <v>3.2</v>
      </c>
    </row>
    <row r="17" spans="9:9" x14ac:dyDescent="0.35">
      <c r="I17" s="33"/>
    </row>
    <row r="18" spans="9:9" x14ac:dyDescent="0.35">
      <c r="I18" s="3"/>
    </row>
    <row r="19" spans="9:9" x14ac:dyDescent="0.35">
      <c r="I19" s="8"/>
    </row>
    <row r="20" spans="9:9" x14ac:dyDescent="0.35">
      <c r="I20" s="8"/>
    </row>
    <row r="21" spans="9:9" x14ac:dyDescent="0.35">
      <c r="I21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abSelected="1" zoomScale="80" zoomScaleNormal="80" workbookViewId="0">
      <pane xSplit="1" ySplit="3" topLeftCell="B4" activePane="bottomRight" state="frozen"/>
      <selection pane="topRight"/>
      <selection pane="bottomLeft"/>
      <selection pane="bottomRight" activeCell="B11" sqref="B11"/>
    </sheetView>
  </sheetViews>
  <sheetFormatPr defaultRowHeight="14.5" x14ac:dyDescent="0.35"/>
  <cols>
    <col min="1" max="1" width="23" style="1" customWidth="1"/>
    <col min="2" max="2" width="10.453125" style="38" customWidth="1"/>
    <col min="3" max="3" width="8.7265625" style="1"/>
    <col min="4" max="4" width="9.81640625" style="1" bestFit="1" customWidth="1"/>
    <col min="5" max="5" width="15.36328125" style="1" customWidth="1"/>
    <col min="6" max="6" width="16.6328125" style="1" customWidth="1"/>
    <col min="7" max="7" width="8.7265625" style="1"/>
    <col min="8" max="11" width="13.81640625" style="1" customWidth="1"/>
    <col min="12" max="12" width="18.453125" style="1" customWidth="1"/>
    <col min="13" max="13" width="8.7265625" style="1"/>
    <col min="14" max="16" width="13.81640625" style="1" bestFit="1" customWidth="1"/>
    <col min="17" max="17" width="13.81640625" style="1" customWidth="1"/>
    <col min="18" max="18" width="15.90625" style="1" customWidth="1"/>
    <col min="19" max="19" width="5.1796875" style="1" customWidth="1"/>
    <col min="20" max="23" width="8.7265625" style="1"/>
    <col min="24" max="24" width="15.26953125" style="1" customWidth="1"/>
    <col min="25" max="25" width="6.81640625" style="1" customWidth="1"/>
    <col min="26" max="27" width="9.1796875" style="1"/>
    <col min="28" max="28" width="9.1796875" style="30"/>
    <col min="29" max="29" width="17" style="32" customWidth="1"/>
    <col min="30" max="33" width="8.7265625" style="1"/>
    <col min="34" max="34" width="15.1796875" style="32" customWidth="1"/>
    <col min="35" max="16384" width="8.7265625" style="1"/>
  </cols>
  <sheetData>
    <row r="1" spans="1:34" ht="72.5" customHeight="1" x14ac:dyDescent="0.35"/>
    <row r="2" spans="1:34" s="43" customFormat="1" ht="15.5" x14ac:dyDescent="0.35">
      <c r="A2" s="41" t="s">
        <v>0</v>
      </c>
      <c r="B2" s="42" t="s">
        <v>54</v>
      </c>
      <c r="H2" s="43" t="s">
        <v>60</v>
      </c>
      <c r="N2" s="43" t="s">
        <v>53</v>
      </c>
      <c r="T2" s="43" t="s">
        <v>58</v>
      </c>
      <c r="Z2" s="43" t="s">
        <v>61</v>
      </c>
      <c r="AB2" s="44"/>
      <c r="AC2" s="45"/>
      <c r="AE2" s="43" t="s">
        <v>59</v>
      </c>
      <c r="AH2" s="45"/>
    </row>
    <row r="3" spans="1:34" ht="58.5" thickBot="1" x14ac:dyDescent="0.4">
      <c r="A3" s="14" t="s">
        <v>1</v>
      </c>
      <c r="B3" s="14" t="s">
        <v>2</v>
      </c>
      <c r="C3" s="15" t="s">
        <v>3</v>
      </c>
      <c r="D3" s="15" t="s">
        <v>4</v>
      </c>
      <c r="E3" s="16" t="s">
        <v>74</v>
      </c>
      <c r="F3" s="16" t="s">
        <v>75</v>
      </c>
      <c r="G3" s="16"/>
      <c r="H3" s="19" t="s">
        <v>2</v>
      </c>
      <c r="I3" s="19" t="s">
        <v>3</v>
      </c>
      <c r="J3" s="19" t="s">
        <v>4</v>
      </c>
      <c r="K3" s="16" t="s">
        <v>74</v>
      </c>
      <c r="L3" s="16" t="s">
        <v>75</v>
      </c>
      <c r="N3" s="17" t="s">
        <v>2</v>
      </c>
      <c r="O3" s="17" t="s">
        <v>3</v>
      </c>
      <c r="P3" s="17" t="s">
        <v>4</v>
      </c>
      <c r="Q3" s="16" t="s">
        <v>74</v>
      </c>
      <c r="R3" s="16" t="s">
        <v>75</v>
      </c>
      <c r="S3" s="16"/>
      <c r="T3" s="20" t="s">
        <v>55</v>
      </c>
      <c r="U3" s="20" t="s">
        <v>56</v>
      </c>
      <c r="V3" s="20" t="s">
        <v>57</v>
      </c>
      <c r="W3" s="16" t="s">
        <v>74</v>
      </c>
      <c r="X3" s="16" t="s">
        <v>75</v>
      </c>
      <c r="Y3" s="18"/>
      <c r="Z3" s="21">
        <v>43709</v>
      </c>
      <c r="AA3" s="21">
        <v>44440</v>
      </c>
      <c r="AB3" s="16" t="s">
        <v>74</v>
      </c>
      <c r="AC3" s="16" t="s">
        <v>75</v>
      </c>
      <c r="AE3" s="22" t="s">
        <v>55</v>
      </c>
      <c r="AF3" s="22" t="s">
        <v>57</v>
      </c>
      <c r="AG3" s="16" t="s">
        <v>74</v>
      </c>
      <c r="AH3" s="16" t="s">
        <v>75</v>
      </c>
    </row>
    <row r="4" spans="1:34" ht="15" thickTop="1" x14ac:dyDescent="0.35">
      <c r="A4" s="2" t="s">
        <v>5</v>
      </c>
      <c r="B4" s="52">
        <v>2079</v>
      </c>
      <c r="C4" s="53">
        <v>2000</v>
      </c>
      <c r="D4" s="53">
        <v>2060.3000000000002</v>
      </c>
      <c r="E4" s="23">
        <f>D4-B4</f>
        <v>-18.699999999999818</v>
      </c>
      <c r="F4" s="24">
        <f>E4/B4</f>
        <v>-8.9947089947089078E-3</v>
      </c>
      <c r="G4" s="24"/>
      <c r="H4" s="25">
        <v>62207</v>
      </c>
      <c r="I4" s="25">
        <v>107301</v>
      </c>
      <c r="J4" s="25">
        <v>67829</v>
      </c>
      <c r="K4" s="25">
        <f>J4-H4</f>
        <v>5622</v>
      </c>
      <c r="L4" s="24">
        <f>K4/H4</f>
        <v>9.0375681193434823E-2</v>
      </c>
      <c r="N4" s="25">
        <v>2245134</v>
      </c>
      <c r="O4" s="25">
        <v>2266300</v>
      </c>
      <c r="P4" s="25">
        <v>2212185</v>
      </c>
      <c r="Q4" s="25">
        <f>P4-N4</f>
        <v>-32949</v>
      </c>
      <c r="R4" s="24">
        <f>Q4/N4</f>
        <v>-1.4675738730962161E-2</v>
      </c>
      <c r="S4" s="24"/>
      <c r="T4" s="26">
        <v>101</v>
      </c>
      <c r="U4" s="26">
        <v>101</v>
      </c>
      <c r="V4" s="26">
        <v>144</v>
      </c>
      <c r="W4" s="26">
        <f>V4-T4</f>
        <v>43</v>
      </c>
      <c r="X4" s="24">
        <f>W4/T4</f>
        <v>0.42574257425742573</v>
      </c>
      <c r="Y4" s="25"/>
      <c r="Z4" s="27">
        <f>(T4*1000)/H4</f>
        <v>1.6236114906682528</v>
      </c>
      <c r="AA4" s="27">
        <f>(V4*1000)/J4</f>
        <v>2.1229857435610135</v>
      </c>
      <c r="AB4" s="29">
        <f>Z4-AA4</f>
        <v>-0.49937425289276072</v>
      </c>
      <c r="AC4" s="24">
        <f>AB4/Z4</f>
        <v>-0.30757004108613828</v>
      </c>
      <c r="AE4" s="28">
        <v>2.5</v>
      </c>
      <c r="AF4" s="28">
        <v>3.2</v>
      </c>
      <c r="AG4" s="31">
        <f>AF4-AE4</f>
        <v>0.70000000000000018</v>
      </c>
      <c r="AH4" s="32">
        <f>AG4/AE4</f>
        <v>0.28000000000000008</v>
      </c>
    </row>
    <row r="5" spans="1:34" x14ac:dyDescent="0.35">
      <c r="A5" s="2" t="s">
        <v>6</v>
      </c>
      <c r="B5" s="52">
        <v>330.4</v>
      </c>
      <c r="C5" s="53">
        <v>304.39999999999998</v>
      </c>
      <c r="D5" s="53">
        <v>310.3</v>
      </c>
      <c r="E5" s="23">
        <f>D5-B5</f>
        <v>-20.099999999999966</v>
      </c>
      <c r="F5" s="24">
        <f>E5/B5</f>
        <v>-6.0835351089588277E-2</v>
      </c>
      <c r="G5" s="24"/>
      <c r="H5" s="25">
        <v>18371</v>
      </c>
      <c r="I5" s="25">
        <v>22904</v>
      </c>
      <c r="J5" s="25">
        <v>21492</v>
      </c>
      <c r="K5" s="25">
        <f>J5-H5</f>
        <v>3121</v>
      </c>
      <c r="L5" s="24">
        <f>K5/H5</f>
        <v>0.16988732241032062</v>
      </c>
      <c r="N5" s="25">
        <v>354160</v>
      </c>
      <c r="O5" s="25">
        <v>354075</v>
      </c>
      <c r="P5" s="25">
        <v>349757</v>
      </c>
      <c r="Q5" s="25">
        <f>P5-N5</f>
        <v>-4403</v>
      </c>
      <c r="R5" s="24">
        <f>Q5/N5</f>
        <v>-1.2432234018522701E-2</v>
      </c>
      <c r="S5" s="24"/>
      <c r="T5" s="26">
        <v>23</v>
      </c>
      <c r="U5" s="26">
        <v>22</v>
      </c>
      <c r="V5" s="26">
        <v>30</v>
      </c>
      <c r="W5" s="26">
        <f>V5-T5</f>
        <v>7</v>
      </c>
      <c r="X5" s="24">
        <f>W5/T5</f>
        <v>0.30434782608695654</v>
      </c>
      <c r="Y5" s="25"/>
      <c r="Z5" s="27">
        <f>(T5*1000)/H5</f>
        <v>1.2519732186598442</v>
      </c>
      <c r="AA5" s="27">
        <f>(V5*1000)/J5</f>
        <v>1.3958682300390843</v>
      </c>
      <c r="AB5" s="29">
        <f>Z5-AA5</f>
        <v>-0.1438950113792401</v>
      </c>
      <c r="AC5" s="24">
        <f>AB5/Z5</f>
        <v>-0.11493457626295739</v>
      </c>
      <c r="AE5" s="28">
        <v>3.9</v>
      </c>
      <c r="AF5" s="28">
        <v>2.7</v>
      </c>
      <c r="AG5" s="31">
        <f>AF5-AE5</f>
        <v>-1.1999999999999997</v>
      </c>
      <c r="AH5" s="32">
        <f>AG5/AE5</f>
        <v>-0.30769230769230765</v>
      </c>
    </row>
    <row r="6" spans="1:34" x14ac:dyDescent="0.35">
      <c r="A6" s="2" t="s">
        <v>7</v>
      </c>
      <c r="B6" s="52">
        <v>2968.2</v>
      </c>
      <c r="C6" s="53">
        <v>2850.5</v>
      </c>
      <c r="D6" s="53">
        <v>2987</v>
      </c>
      <c r="E6" s="23">
        <f>D6-B6</f>
        <v>18.800000000000182</v>
      </c>
      <c r="F6" s="24">
        <f>E6/B6</f>
        <v>6.3338049996631571E-3</v>
      </c>
      <c r="G6" s="24"/>
      <c r="H6" s="25">
        <v>169088</v>
      </c>
      <c r="I6" s="25">
        <v>241312</v>
      </c>
      <c r="J6" s="25">
        <v>189790</v>
      </c>
      <c r="K6" s="25">
        <f>J6-H6</f>
        <v>20702</v>
      </c>
      <c r="L6" s="24">
        <f>K6/H6</f>
        <v>0.12243328917486752</v>
      </c>
      <c r="N6" s="25">
        <v>3567196</v>
      </c>
      <c r="O6" s="25">
        <v>3556433</v>
      </c>
      <c r="P6" s="25">
        <v>3646948</v>
      </c>
      <c r="Q6" s="25">
        <f>P6-N6</f>
        <v>79752</v>
      </c>
      <c r="R6" s="24">
        <f>Q6/N6</f>
        <v>2.2357055793962542E-2</v>
      </c>
      <c r="S6" s="24"/>
      <c r="T6" s="26">
        <v>172</v>
      </c>
      <c r="U6" s="26">
        <v>154</v>
      </c>
      <c r="V6" s="26">
        <v>207</v>
      </c>
      <c r="W6" s="26">
        <f>V6-T6</f>
        <v>35</v>
      </c>
      <c r="X6" s="24">
        <f>W6/T6</f>
        <v>0.20348837209302326</v>
      </c>
      <c r="Y6" s="25"/>
      <c r="Z6" s="27">
        <f>(T6*1000)/H6</f>
        <v>1.0172218016654051</v>
      </c>
      <c r="AA6" s="27">
        <f>(V6*1000)/J6</f>
        <v>1.0906791717161073</v>
      </c>
      <c r="AB6" s="29">
        <f>Z6-AA6</f>
        <v>-7.3457370050702187E-2</v>
      </c>
      <c r="AC6" s="24">
        <f>AB6/Z6</f>
        <v>-7.2213719692634473E-2</v>
      </c>
      <c r="AE6" s="28">
        <v>3</v>
      </c>
      <c r="AF6" s="28">
        <v>2.9</v>
      </c>
      <c r="AG6" s="31">
        <f>AF6-AE6</f>
        <v>-0.10000000000000009</v>
      </c>
      <c r="AH6" s="32">
        <f>AG6/AE6</f>
        <v>-3.3333333333333361E-2</v>
      </c>
    </row>
    <row r="7" spans="1:34" x14ac:dyDescent="0.35">
      <c r="A7" s="2" t="s">
        <v>8</v>
      </c>
      <c r="B7" s="52">
        <v>1284.7</v>
      </c>
      <c r="C7" s="53">
        <v>1245.4000000000001</v>
      </c>
      <c r="D7" s="53">
        <v>1276.8</v>
      </c>
      <c r="E7" s="23">
        <f>D7-B7</f>
        <v>-7.9000000000000909</v>
      </c>
      <c r="F7" s="24">
        <f>E7/B7</f>
        <v>-6.1492955553826504E-3</v>
      </c>
      <c r="G7" s="24"/>
      <c r="H7" s="25">
        <v>48385</v>
      </c>
      <c r="I7" s="25">
        <v>74007</v>
      </c>
      <c r="J7" s="25">
        <v>50520</v>
      </c>
      <c r="K7" s="25">
        <f>J7-H7</f>
        <v>2135</v>
      </c>
      <c r="L7" s="24">
        <f>K7/H7</f>
        <v>4.4125245427301847E-2</v>
      </c>
      <c r="N7" s="25">
        <v>1369548</v>
      </c>
      <c r="O7" s="25">
        <v>1333366</v>
      </c>
      <c r="P7" s="25">
        <v>1353559</v>
      </c>
      <c r="Q7" s="25">
        <f>P7-N7</f>
        <v>-15989</v>
      </c>
      <c r="R7" s="24">
        <f>Q7/N7</f>
        <v>-1.167465470359564E-2</v>
      </c>
      <c r="S7" s="24"/>
      <c r="T7" s="26">
        <v>67</v>
      </c>
      <c r="U7" s="26">
        <v>58</v>
      </c>
      <c r="V7" s="26">
        <v>93</v>
      </c>
      <c r="W7" s="26">
        <f>V7-T7</f>
        <v>26</v>
      </c>
      <c r="X7" s="24">
        <f>W7/T7</f>
        <v>0.38805970149253732</v>
      </c>
      <c r="Y7" s="25"/>
      <c r="Z7" s="27">
        <f>(T7*1000)/H7</f>
        <v>1.3847266714890978</v>
      </c>
      <c r="AA7" s="27">
        <f>(V7*1000)/J7</f>
        <v>1.840855106888361</v>
      </c>
      <c r="AB7" s="29">
        <f>Z7-AA7</f>
        <v>-0.45612843539926318</v>
      </c>
      <c r="AC7" s="24">
        <f>AB7/Z7</f>
        <v>-0.32939961711631865</v>
      </c>
      <c r="AE7" s="28">
        <v>2.7</v>
      </c>
      <c r="AF7" s="28">
        <v>2.9</v>
      </c>
      <c r="AG7" s="31">
        <f>AF7-AE7</f>
        <v>0.19999999999999973</v>
      </c>
      <c r="AH7" s="32">
        <f>AG7/AE7</f>
        <v>7.4074074074073973E-2</v>
      </c>
    </row>
    <row r="8" spans="1:34" x14ac:dyDescent="0.35">
      <c r="A8" s="2" t="s">
        <v>9</v>
      </c>
      <c r="B8" s="52">
        <v>17511.5</v>
      </c>
      <c r="C8" s="53">
        <v>15963.4</v>
      </c>
      <c r="D8" s="53">
        <v>16774.599999999999</v>
      </c>
      <c r="E8" s="23">
        <f>D8-B8</f>
        <v>-736.90000000000146</v>
      </c>
      <c r="F8" s="24">
        <f>E8/B8</f>
        <v>-4.2080918253719068E-2</v>
      </c>
      <c r="G8" s="24"/>
      <c r="H8" s="25">
        <v>797163</v>
      </c>
      <c r="I8" s="25">
        <v>1854378</v>
      </c>
      <c r="J8" s="25">
        <v>1383223</v>
      </c>
      <c r="K8" s="25">
        <f>J8-H8</f>
        <v>586060</v>
      </c>
      <c r="L8" s="24">
        <f>K8/H8</f>
        <v>0.73518213966277912</v>
      </c>
      <c r="N8" s="25">
        <v>19409073</v>
      </c>
      <c r="O8" s="25">
        <v>18904638</v>
      </c>
      <c r="P8" s="25">
        <v>19022372</v>
      </c>
      <c r="Q8" s="25">
        <f>P8-N8</f>
        <v>-386701</v>
      </c>
      <c r="R8" s="24">
        <f>Q8/N8</f>
        <v>-1.9923723301983561E-2</v>
      </c>
      <c r="S8" s="24"/>
      <c r="T8" s="26">
        <v>760</v>
      </c>
      <c r="U8" s="26">
        <v>687</v>
      </c>
      <c r="V8" s="26">
        <v>1155</v>
      </c>
      <c r="W8" s="26">
        <f>V8-T8</f>
        <v>395</v>
      </c>
      <c r="X8" s="24">
        <f>W8/T8</f>
        <v>0.51973684210526316</v>
      </c>
      <c r="Y8" s="25"/>
      <c r="Z8" s="27">
        <f>(T8*1000)/H8</f>
        <v>0.95338092711277367</v>
      </c>
      <c r="AA8" s="27">
        <f>(V8*1000)/J8</f>
        <v>0.83500635833846026</v>
      </c>
      <c r="AB8" s="29">
        <f>Z8-AA8</f>
        <v>0.1183745687743134</v>
      </c>
      <c r="AC8" s="24">
        <f>AB8/Z8</f>
        <v>0.12416292943136578</v>
      </c>
      <c r="AE8" s="28">
        <v>2.2000000000000002</v>
      </c>
      <c r="AF8" s="28">
        <v>1.9</v>
      </c>
      <c r="AG8" s="31">
        <f>AF8-AE8</f>
        <v>-0.30000000000000027</v>
      </c>
      <c r="AH8" s="32">
        <f>AG8/AE8</f>
        <v>-0.13636363636363646</v>
      </c>
    </row>
    <row r="9" spans="1:34" x14ac:dyDescent="0.35">
      <c r="A9" s="3" t="s">
        <v>10</v>
      </c>
      <c r="B9" s="52">
        <v>2806.6</v>
      </c>
      <c r="C9" s="53">
        <v>2651.7</v>
      </c>
      <c r="D9" s="53">
        <v>2756.3</v>
      </c>
      <c r="E9" s="23">
        <f>D9-B9</f>
        <v>-50.299999999999727</v>
      </c>
      <c r="F9" s="24">
        <f>E9/B9</f>
        <v>-1.7922040903584312E-2</v>
      </c>
      <c r="G9" s="24"/>
      <c r="H9" s="25">
        <v>79950</v>
      </c>
      <c r="I9" s="25">
        <v>217880</v>
      </c>
      <c r="J9" s="25">
        <v>171322</v>
      </c>
      <c r="K9" s="25">
        <f>J9-H9</f>
        <v>91372</v>
      </c>
      <c r="L9" s="24">
        <f>K9/H9</f>
        <v>1.1428642901813633</v>
      </c>
      <c r="N9" s="25">
        <v>3146155</v>
      </c>
      <c r="O9" s="25">
        <v>3153491</v>
      </c>
      <c r="P9" s="25">
        <v>3196796</v>
      </c>
      <c r="Q9" s="25">
        <f>P9-N9</f>
        <v>50641</v>
      </c>
      <c r="R9" s="24">
        <f>Q9/N9</f>
        <v>1.6096155465957652E-2</v>
      </c>
      <c r="S9" s="24"/>
      <c r="T9" s="26">
        <v>148</v>
      </c>
      <c r="U9" s="26">
        <v>107</v>
      </c>
      <c r="V9" s="26">
        <v>185</v>
      </c>
      <c r="W9" s="26">
        <f>V9-T9</f>
        <v>37</v>
      </c>
      <c r="X9" s="24">
        <f>W9/T9</f>
        <v>0.25</v>
      </c>
      <c r="Y9" s="25"/>
      <c r="Z9" s="27">
        <f>(T9*1000)/H9</f>
        <v>1.8511569731081927</v>
      </c>
      <c r="AA9" s="27">
        <f>(V9*1000)/J9</f>
        <v>1.07983796593549</v>
      </c>
      <c r="AB9" s="29">
        <f>Z9-AA9</f>
        <v>0.77131900717270274</v>
      </c>
      <c r="AC9" s="24">
        <f>AB9/Z9</f>
        <v>0.41666861232065933</v>
      </c>
      <c r="AE9" s="28">
        <v>2.8</v>
      </c>
      <c r="AF9" s="28">
        <v>2.5</v>
      </c>
      <c r="AG9" s="31">
        <f>AF9-AE9</f>
        <v>-0.29999999999999982</v>
      </c>
      <c r="AH9" s="32">
        <f>AG9/AE9</f>
        <v>-0.10714285714285708</v>
      </c>
    </row>
    <row r="10" spans="1:34" x14ac:dyDescent="0.35">
      <c r="A10" s="3" t="s">
        <v>11</v>
      </c>
      <c r="B10" s="52">
        <v>1697.9</v>
      </c>
      <c r="C10" s="53">
        <v>1577.7</v>
      </c>
      <c r="D10" s="53">
        <v>1616.8</v>
      </c>
      <c r="E10" s="23">
        <f>D10-B10</f>
        <v>-81.100000000000136</v>
      </c>
      <c r="F10" s="24">
        <f>E10/B10</f>
        <v>-4.7764886035691227E-2</v>
      </c>
      <c r="G10" s="24"/>
      <c r="H10" s="25">
        <v>68825</v>
      </c>
      <c r="I10" s="25">
        <v>151737</v>
      </c>
      <c r="J10" s="25">
        <v>115124</v>
      </c>
      <c r="K10" s="25">
        <f>J10-H10</f>
        <v>46299</v>
      </c>
      <c r="L10" s="24">
        <f>K10/H10</f>
        <v>0.6727061387577189</v>
      </c>
      <c r="N10" s="25">
        <v>1923882</v>
      </c>
      <c r="O10" s="25">
        <v>1844473</v>
      </c>
      <c r="P10" s="25">
        <v>1812579</v>
      </c>
      <c r="Q10" s="25">
        <f>P10-N10</f>
        <v>-111303</v>
      </c>
      <c r="R10" s="24">
        <f>Q10/N10</f>
        <v>-5.7853340277626175E-2</v>
      </c>
      <c r="S10" s="24"/>
      <c r="T10" s="26">
        <v>63</v>
      </c>
      <c r="U10" s="26">
        <v>59</v>
      </c>
      <c r="V10" s="26">
        <v>104</v>
      </c>
      <c r="W10" s="26">
        <f>V10-T10</f>
        <v>41</v>
      </c>
      <c r="X10" s="24">
        <f>W10/T10</f>
        <v>0.65079365079365081</v>
      </c>
      <c r="Y10" s="25"/>
      <c r="Z10" s="27">
        <f>(T10*1000)/H10</f>
        <v>0.91536505630221576</v>
      </c>
      <c r="AA10" s="27">
        <f>(V10*1000)/J10</f>
        <v>0.90337375351794591</v>
      </c>
      <c r="AB10" s="29">
        <f>Z10-AA10</f>
        <v>1.1991302784269853E-2</v>
      </c>
      <c r="AC10" s="24">
        <f>AB10/Z10</f>
        <v>1.3100022446466231E-2</v>
      </c>
      <c r="AE10" s="28">
        <v>1.5</v>
      </c>
      <c r="AF10" s="28">
        <v>1.7</v>
      </c>
      <c r="AG10" s="31">
        <f>AF10-AE10</f>
        <v>0.19999999999999996</v>
      </c>
      <c r="AH10" s="32">
        <f>AG10/AE10</f>
        <v>0.1333333333333333</v>
      </c>
    </row>
    <row r="11" spans="1:34" x14ac:dyDescent="0.35">
      <c r="A11" s="46" t="s">
        <v>77</v>
      </c>
      <c r="B11" s="52">
        <v>467</v>
      </c>
      <c r="C11" s="53">
        <v>444.4</v>
      </c>
      <c r="D11" s="53">
        <v>452.3</v>
      </c>
      <c r="E11" s="23">
        <f>D11-B11</f>
        <v>-14.699999999999989</v>
      </c>
      <c r="F11" s="24">
        <f>E11/B11</f>
        <v>-3.1477516059957147E-2</v>
      </c>
      <c r="G11" s="24"/>
      <c r="H11" s="25">
        <v>19187</v>
      </c>
      <c r="I11" s="25">
        <v>27544</v>
      </c>
      <c r="J11" s="25">
        <v>25801</v>
      </c>
      <c r="K11" s="25">
        <f>J11-H11</f>
        <v>6614</v>
      </c>
      <c r="L11" s="24">
        <f>K11/H11</f>
        <v>0.34471256579976023</v>
      </c>
      <c r="N11" s="25">
        <v>491392</v>
      </c>
      <c r="O11" s="25">
        <v>481815</v>
      </c>
      <c r="P11" s="25">
        <v>489745</v>
      </c>
      <c r="Q11" s="25">
        <f>P11-N11</f>
        <v>-1647</v>
      </c>
      <c r="R11" s="24">
        <f>Q11/N11</f>
        <v>-3.3517029174264133E-3</v>
      </c>
      <c r="S11" s="24"/>
      <c r="T11" s="26">
        <v>22</v>
      </c>
      <c r="U11" s="26">
        <v>23</v>
      </c>
      <c r="V11" s="26">
        <v>31</v>
      </c>
      <c r="W11" s="26">
        <f>V11-T11</f>
        <v>9</v>
      </c>
      <c r="X11" s="24">
        <f>W11/T11</f>
        <v>0.40909090909090912</v>
      </c>
      <c r="Y11" s="25"/>
      <c r="Z11" s="27">
        <f>(T11*1000)/H11</f>
        <v>1.1466096836399646</v>
      </c>
      <c r="AA11" s="27">
        <f>(V11*1000)/J11</f>
        <v>1.2015038176814852</v>
      </c>
      <c r="AB11" s="29">
        <f>Z11-AA11</f>
        <v>-5.4894134041520548E-2</v>
      </c>
      <c r="AC11" s="24">
        <f>AB11/Z11</f>
        <v>-4.7875170447938847E-2</v>
      </c>
      <c r="AE11" s="28">
        <v>2.6</v>
      </c>
      <c r="AF11" s="28">
        <v>2.5</v>
      </c>
      <c r="AG11" s="31">
        <f>AF11-AE11</f>
        <v>-0.10000000000000009</v>
      </c>
      <c r="AH11" s="32">
        <f>AG11/AE11</f>
        <v>-3.8461538461538491E-2</v>
      </c>
    </row>
    <row r="12" spans="1:34" x14ac:dyDescent="0.35">
      <c r="A12" s="46" t="s">
        <v>76</v>
      </c>
      <c r="B12" s="52">
        <v>800.1</v>
      </c>
      <c r="C12" s="53">
        <v>736.4</v>
      </c>
      <c r="D12" s="53">
        <v>759.5</v>
      </c>
      <c r="E12" s="23">
        <f>D12-B12</f>
        <v>-40.600000000000023</v>
      </c>
      <c r="F12" s="24">
        <f>E12/B12</f>
        <v>-5.0743657042869671E-2</v>
      </c>
      <c r="G12" s="24"/>
      <c r="H12" s="25">
        <v>20951</v>
      </c>
      <c r="I12" s="25">
        <v>35844</v>
      </c>
      <c r="J12" s="25">
        <v>26059</v>
      </c>
      <c r="K12" s="25">
        <f>J12-H12</f>
        <v>5108</v>
      </c>
      <c r="L12" s="24">
        <f>K12/H12</f>
        <v>0.24380697818719871</v>
      </c>
      <c r="N12" s="25">
        <v>418385</v>
      </c>
      <c r="O12" s="25">
        <v>409507</v>
      </c>
      <c r="P12" s="25">
        <v>412473</v>
      </c>
      <c r="Q12" s="25">
        <f>P12-N12</f>
        <v>-5912</v>
      </c>
      <c r="R12" s="24">
        <f>Q12/N12</f>
        <v>-1.4130525711963861E-2</v>
      </c>
      <c r="S12" s="24"/>
      <c r="T12" s="26">
        <v>33</v>
      </c>
      <c r="U12" s="26">
        <v>25</v>
      </c>
      <c r="V12" s="26">
        <v>40</v>
      </c>
      <c r="W12" s="26">
        <f>V12-T12</f>
        <v>7</v>
      </c>
      <c r="X12" s="24">
        <f>W12/T12</f>
        <v>0.21212121212121213</v>
      </c>
      <c r="Y12" s="25"/>
      <c r="Z12" s="27">
        <f>(T12*1000)/H12</f>
        <v>1.5751038136604458</v>
      </c>
      <c r="AA12" s="27">
        <f>(V12*1000)/J12</f>
        <v>1.5349783184312522</v>
      </c>
      <c r="AB12" s="29">
        <f>Z12-AA12</f>
        <v>4.012549522919362E-2</v>
      </c>
      <c r="AC12" s="24">
        <f>AB12/Z12</f>
        <v>2.5474825774146531E-2</v>
      </c>
      <c r="AE12" s="28">
        <v>1.4</v>
      </c>
      <c r="AF12" s="28">
        <v>1.8</v>
      </c>
      <c r="AG12" s="31">
        <f>AF12-AE12</f>
        <v>0.40000000000000013</v>
      </c>
      <c r="AH12" s="32">
        <f>AG12/AE12</f>
        <v>0.28571428571428581</v>
      </c>
    </row>
    <row r="13" spans="1:34" x14ac:dyDescent="0.35">
      <c r="A13" s="3" t="s">
        <v>12</v>
      </c>
      <c r="B13" s="52">
        <v>9025.9</v>
      </c>
      <c r="C13" s="53">
        <v>8473.7999999999993</v>
      </c>
      <c r="D13" s="53">
        <v>8902.4</v>
      </c>
      <c r="E13" s="23">
        <f>D13-B13</f>
        <v>-123.5</v>
      </c>
      <c r="F13" s="24">
        <f>E13/B13</f>
        <v>-1.3682846031974651E-2</v>
      </c>
      <c r="G13" s="24"/>
      <c r="H13" s="25">
        <v>334718</v>
      </c>
      <c r="I13" s="25">
        <v>583412</v>
      </c>
      <c r="J13" s="25">
        <v>490691</v>
      </c>
      <c r="K13" s="25">
        <f>J13-H13</f>
        <v>155973</v>
      </c>
      <c r="L13" s="24">
        <f>K13/H13</f>
        <v>0.46598330534957788</v>
      </c>
      <c r="N13" s="25">
        <v>10417919</v>
      </c>
      <c r="O13" s="25">
        <v>10010524</v>
      </c>
      <c r="P13" s="25">
        <v>10590466</v>
      </c>
      <c r="Q13" s="25">
        <f>P13-N13</f>
        <v>172547</v>
      </c>
      <c r="R13" s="24">
        <f>Q13/N13</f>
        <v>1.6562520787500843E-2</v>
      </c>
      <c r="S13" s="24"/>
      <c r="T13" s="26">
        <v>424</v>
      </c>
      <c r="U13" s="26">
        <v>393</v>
      </c>
      <c r="V13" s="26">
        <v>609</v>
      </c>
      <c r="W13" s="26">
        <f>V13-T13</f>
        <v>185</v>
      </c>
      <c r="X13" s="24">
        <f>W13/T13</f>
        <v>0.43632075471698112</v>
      </c>
      <c r="Y13" s="25"/>
      <c r="Z13" s="27">
        <f>(T13*1000)/H13</f>
        <v>1.2667379704706649</v>
      </c>
      <c r="AA13" s="27">
        <f>(V13*1000)/J13</f>
        <v>1.241106928800406</v>
      </c>
      <c r="AB13" s="29">
        <f>Z13-AA13</f>
        <v>2.5631041670258981E-2</v>
      </c>
      <c r="AC13" s="24">
        <f>AB13/Z13</f>
        <v>2.0233893881570153E-2</v>
      </c>
      <c r="AE13" s="28">
        <v>2.4</v>
      </c>
      <c r="AF13" s="28">
        <v>2.6</v>
      </c>
      <c r="AG13" s="31">
        <f>AF13-AE13</f>
        <v>0.20000000000000018</v>
      </c>
      <c r="AH13" s="32">
        <f>AG13/AE13</f>
        <v>8.3333333333333412E-2</v>
      </c>
    </row>
    <row r="14" spans="1:34" x14ac:dyDescent="0.35">
      <c r="A14" s="4" t="s">
        <v>13</v>
      </c>
      <c r="B14" s="52">
        <v>4640.5</v>
      </c>
      <c r="C14" s="53">
        <v>4408.7</v>
      </c>
      <c r="D14" s="53">
        <v>4605.6000000000004</v>
      </c>
      <c r="E14" s="23">
        <f>D14-B14</f>
        <v>-34.899999999999636</v>
      </c>
      <c r="F14" s="24">
        <f>E14/B14</f>
        <v>-7.5207412994288628E-3</v>
      </c>
      <c r="G14" s="24"/>
      <c r="H14" s="25">
        <v>172819</v>
      </c>
      <c r="I14" s="25">
        <v>301359</v>
      </c>
      <c r="J14" s="25">
        <v>158107</v>
      </c>
      <c r="K14" s="25">
        <f>J14-H14</f>
        <v>-14712</v>
      </c>
      <c r="L14" s="24">
        <f>K14/H14</f>
        <v>-8.5129528581926753E-2</v>
      </c>
      <c r="N14" s="25">
        <v>5178965</v>
      </c>
      <c r="O14" s="25">
        <v>5133190</v>
      </c>
      <c r="P14" s="25">
        <v>5174052</v>
      </c>
      <c r="Q14" s="25">
        <f>P14-N14</f>
        <v>-4913</v>
      </c>
      <c r="R14" s="24">
        <f>Q14/N14</f>
        <v>-9.4864514434833984E-4</v>
      </c>
      <c r="S14" s="24"/>
      <c r="T14" s="26">
        <v>243</v>
      </c>
      <c r="U14" s="26">
        <v>246</v>
      </c>
      <c r="V14" s="26">
        <v>415</v>
      </c>
      <c r="W14" s="26">
        <f>V14-T14</f>
        <v>172</v>
      </c>
      <c r="X14" s="24">
        <f>W14/T14</f>
        <v>0.70781893004115226</v>
      </c>
      <c r="Y14" s="25"/>
      <c r="Z14" s="27">
        <f>(T14*1000)/H14</f>
        <v>1.4060953946036026</v>
      </c>
      <c r="AA14" s="27">
        <f>(V14*1000)/J14</f>
        <v>2.6248047208535992</v>
      </c>
      <c r="AB14" s="29">
        <f>Z14-AA14</f>
        <v>-1.2187093262499966</v>
      </c>
      <c r="AC14" s="24">
        <f>AB14/Z14</f>
        <v>-0.86673303314073324</v>
      </c>
      <c r="AE14" s="28">
        <v>2.1</v>
      </c>
      <c r="AF14" s="28">
        <v>2.9</v>
      </c>
      <c r="AG14" s="31">
        <f>AF14-AE14</f>
        <v>0.79999999999999982</v>
      </c>
      <c r="AH14" s="32">
        <f>AG14/AE14</f>
        <v>0.38095238095238088</v>
      </c>
    </row>
    <row r="15" spans="1:34" x14ac:dyDescent="0.35">
      <c r="A15" s="33" t="s">
        <v>72</v>
      </c>
      <c r="B15" s="52">
        <v>659.7</v>
      </c>
      <c r="C15" s="53">
        <v>522.29999999999995</v>
      </c>
      <c r="D15" s="53">
        <v>576.9</v>
      </c>
      <c r="E15" s="23">
        <f>D15-B15</f>
        <v>-82.800000000000068</v>
      </c>
      <c r="F15" s="24">
        <f>E15/B15</f>
        <v>-0.12551159618008195</v>
      </c>
      <c r="G15" s="24"/>
      <c r="H15" s="25">
        <v>15002</v>
      </c>
      <c r="I15" s="25">
        <v>89920</v>
      </c>
      <c r="J15" s="25">
        <v>40865</v>
      </c>
      <c r="K15" s="25">
        <f>J15-H15</f>
        <v>25863</v>
      </c>
      <c r="L15" s="24">
        <f>K15/H15</f>
        <v>1.7239701373150247</v>
      </c>
      <c r="N15" s="25">
        <v>672425</v>
      </c>
      <c r="O15" s="25">
        <v>643115</v>
      </c>
      <c r="P15" s="25">
        <v>646795</v>
      </c>
      <c r="Q15" s="25">
        <f>P15-N15</f>
        <v>-25630</v>
      </c>
      <c r="R15" s="24">
        <f>Q15/N15</f>
        <v>-3.8115774993493695E-2</v>
      </c>
      <c r="S15" s="24"/>
      <c r="T15" s="26">
        <v>31</v>
      </c>
      <c r="U15" s="26">
        <v>16</v>
      </c>
      <c r="V15" s="26">
        <v>29</v>
      </c>
      <c r="W15" s="26">
        <f>V15-T15</f>
        <v>-2</v>
      </c>
      <c r="X15" s="24">
        <f>W15/T15</f>
        <v>-6.4516129032258063E-2</v>
      </c>
      <c r="Y15" s="25"/>
      <c r="Z15" s="27">
        <f>(T15*1000)/H15</f>
        <v>2.0663911478469537</v>
      </c>
      <c r="AA15" s="27">
        <f>(V15*1000)/J15</f>
        <v>0.70965373791753339</v>
      </c>
      <c r="AB15" s="29">
        <f>Z15-AA15</f>
        <v>1.3567374099294203</v>
      </c>
      <c r="AC15" s="24">
        <f>AB15/Z15</f>
        <v>0.65657337496003754</v>
      </c>
      <c r="AE15" s="28">
        <v>2.4</v>
      </c>
      <c r="AF15" s="28">
        <v>4.7</v>
      </c>
      <c r="AG15" s="31">
        <f>AF15-AE15</f>
        <v>2.3000000000000003</v>
      </c>
      <c r="AH15" s="32">
        <f>AG15/AE15</f>
        <v>0.95833333333333348</v>
      </c>
    </row>
    <row r="16" spans="1:34" x14ac:dyDescent="0.35">
      <c r="A16" s="4" t="s">
        <v>14</v>
      </c>
      <c r="B16" s="52">
        <v>767</v>
      </c>
      <c r="C16" s="53">
        <v>765.7</v>
      </c>
      <c r="D16" s="53">
        <v>785.7</v>
      </c>
      <c r="E16" s="23">
        <f>D16-B16</f>
        <v>18.700000000000045</v>
      </c>
      <c r="F16" s="24">
        <f>E16/B16</f>
        <v>2.438070404172105E-2</v>
      </c>
      <c r="G16" s="24"/>
      <c r="H16" s="25">
        <v>23724</v>
      </c>
      <c r="I16" s="25">
        <v>43795</v>
      </c>
      <c r="J16" s="25">
        <v>25079</v>
      </c>
      <c r="K16" s="25">
        <f>J16-H16</f>
        <v>1355</v>
      </c>
      <c r="L16" s="24">
        <f>K16/H16</f>
        <v>5.7115157646265388E-2</v>
      </c>
      <c r="N16" s="25">
        <v>887783</v>
      </c>
      <c r="O16" s="25">
        <v>903294</v>
      </c>
      <c r="P16" s="25">
        <v>907622</v>
      </c>
      <c r="Q16" s="25">
        <f>P16-N16</f>
        <v>19839</v>
      </c>
      <c r="R16" s="24">
        <f>Q16/N16</f>
        <v>2.2346677059596771E-2</v>
      </c>
      <c r="S16" s="24"/>
      <c r="T16" s="26">
        <v>41</v>
      </c>
      <c r="U16" s="26">
        <v>35</v>
      </c>
      <c r="V16" s="26">
        <v>52</v>
      </c>
      <c r="W16" s="26">
        <f>V16-T16</f>
        <v>11</v>
      </c>
      <c r="X16" s="24">
        <f>W16/T16</f>
        <v>0.26829268292682928</v>
      </c>
      <c r="Y16" s="25"/>
      <c r="Z16" s="27">
        <f>(T16*1000)/H16</f>
        <v>1.7282077221379195</v>
      </c>
      <c r="AA16" s="27">
        <f>(V16*1000)/J16</f>
        <v>2.0734479046213963</v>
      </c>
      <c r="AB16" s="29">
        <f>Z16-AA16</f>
        <v>-0.34524018248347677</v>
      </c>
      <c r="AC16" s="24">
        <f>AB16/Z16</f>
        <v>-0.19976775827409762</v>
      </c>
      <c r="AE16" s="28">
        <v>3</v>
      </c>
      <c r="AF16" s="28">
        <v>2.5</v>
      </c>
      <c r="AG16" s="31">
        <f>AF16-AE16</f>
        <v>-0.5</v>
      </c>
      <c r="AH16" s="32">
        <f>AG16/AE16</f>
        <v>-0.16666666666666666</v>
      </c>
    </row>
    <row r="17" spans="1:34" x14ac:dyDescent="0.35">
      <c r="A17" s="4" t="s">
        <v>15</v>
      </c>
      <c r="B17" s="52">
        <v>6129</v>
      </c>
      <c r="C17" s="53">
        <v>5665.8</v>
      </c>
      <c r="D17" s="53">
        <v>5856.1</v>
      </c>
      <c r="E17" s="23">
        <f>D17-B17</f>
        <v>-272.89999999999964</v>
      </c>
      <c r="F17" s="24">
        <f>E17/B17</f>
        <v>-4.452602382117795E-2</v>
      </c>
      <c r="G17" s="24"/>
      <c r="H17" s="25">
        <v>233922</v>
      </c>
      <c r="I17" s="25">
        <v>512477</v>
      </c>
      <c r="J17" s="25">
        <v>370438</v>
      </c>
      <c r="K17" s="25">
        <f>J17-H17</f>
        <v>136516</v>
      </c>
      <c r="L17" s="24">
        <f>K17/H17</f>
        <v>0.58359624148220346</v>
      </c>
      <c r="N17" s="25">
        <v>6419051</v>
      </c>
      <c r="O17" s="25">
        <v>6326464</v>
      </c>
      <c r="P17" s="25">
        <v>6222873</v>
      </c>
      <c r="Q17" s="25">
        <f>P17-N17</f>
        <v>-196178</v>
      </c>
      <c r="R17" s="24">
        <f>Q17/N17</f>
        <v>-3.0561838502295744E-2</v>
      </c>
      <c r="S17" s="24"/>
      <c r="T17" s="26">
        <v>252</v>
      </c>
      <c r="U17" s="26">
        <v>239</v>
      </c>
      <c r="V17" s="26">
        <v>388</v>
      </c>
      <c r="W17" s="26">
        <f>V17-T17</f>
        <v>136</v>
      </c>
      <c r="X17" s="24">
        <f>W17/T17</f>
        <v>0.53968253968253965</v>
      </c>
      <c r="Y17" s="25"/>
      <c r="Z17" s="27">
        <f>(T17*1000)/H17</f>
        <v>1.0772821709800702</v>
      </c>
      <c r="AA17" s="27">
        <f>(V17*1000)/J17</f>
        <v>1.0474087431634984</v>
      </c>
      <c r="AB17" s="29">
        <f>Z17-AA17</f>
        <v>2.9873427816571763E-2</v>
      </c>
      <c r="AC17" s="24">
        <f>AB17/Z17</f>
        <v>2.7730365006778175E-2</v>
      </c>
      <c r="AE17" s="28">
        <v>1.9</v>
      </c>
      <c r="AF17" s="28">
        <v>2.2999999999999998</v>
      </c>
      <c r="AG17" s="31">
        <f>AF17-AE17</f>
        <v>0.39999999999999991</v>
      </c>
      <c r="AH17" s="32">
        <f>AG17/AE17</f>
        <v>0.21052631578947364</v>
      </c>
    </row>
    <row r="18" spans="1:34" x14ac:dyDescent="0.35">
      <c r="A18" s="4" t="s">
        <v>16</v>
      </c>
      <c r="B18" s="52">
        <v>3163.9</v>
      </c>
      <c r="C18" s="53">
        <v>3013.7</v>
      </c>
      <c r="D18" s="53">
        <v>3079.2</v>
      </c>
      <c r="E18" s="23">
        <f>D18-B18</f>
        <v>-84.700000000000273</v>
      </c>
      <c r="F18" s="24">
        <f>E18/B18</f>
        <v>-2.6770757609279772E-2</v>
      </c>
      <c r="G18" s="24"/>
      <c r="H18" s="25">
        <v>106426</v>
      </c>
      <c r="I18" s="25">
        <v>185261</v>
      </c>
      <c r="J18" s="25">
        <v>110175</v>
      </c>
      <c r="K18" s="25">
        <f>J18-H18</f>
        <v>3749</v>
      </c>
      <c r="L18" s="24">
        <f>K18/H18</f>
        <v>3.5226354462255464E-2</v>
      </c>
      <c r="N18" s="25">
        <v>3389710</v>
      </c>
      <c r="O18" s="25">
        <v>3338006</v>
      </c>
      <c r="P18" s="25">
        <v>3327434</v>
      </c>
      <c r="Q18" s="25">
        <f>P18-N18</f>
        <v>-62276</v>
      </c>
      <c r="R18" s="24">
        <f>Q18/N18</f>
        <v>-1.8372073127199674E-2</v>
      </c>
      <c r="S18" s="24"/>
      <c r="T18" s="26">
        <v>158</v>
      </c>
      <c r="U18" s="26">
        <v>150</v>
      </c>
      <c r="V18" s="26">
        <v>227</v>
      </c>
      <c r="W18" s="26">
        <f>V18-T18</f>
        <v>69</v>
      </c>
      <c r="X18" s="24">
        <f>W18/T18</f>
        <v>0.43670886075949367</v>
      </c>
      <c r="Y18" s="25"/>
      <c r="Z18" s="27">
        <f>(T18*1000)/H18</f>
        <v>1.484599627910473</v>
      </c>
      <c r="AA18" s="27">
        <f>(V18*1000)/J18</f>
        <v>2.0603585205355115</v>
      </c>
      <c r="AB18" s="29">
        <f>Z18-AA18</f>
        <v>-0.57575889262503854</v>
      </c>
      <c r="AC18" s="24">
        <f>AB18/Z18</f>
        <v>-0.3878209867500782</v>
      </c>
      <c r="AE18" s="28">
        <v>2.7</v>
      </c>
      <c r="AF18" s="28">
        <v>2.7</v>
      </c>
      <c r="AG18" s="31">
        <f>AF18-AE18</f>
        <v>0</v>
      </c>
      <c r="AH18" s="32">
        <f>AG18/AE18</f>
        <v>0</v>
      </c>
    </row>
    <row r="19" spans="1:34" x14ac:dyDescent="0.35">
      <c r="A19" s="5" t="s">
        <v>17</v>
      </c>
      <c r="B19" s="52">
        <v>1589.4</v>
      </c>
      <c r="C19" s="53">
        <v>1512.7</v>
      </c>
      <c r="D19" s="53">
        <v>1539.9</v>
      </c>
      <c r="E19" s="23">
        <f>D19-B19</f>
        <v>-49.5</v>
      </c>
      <c r="F19" s="24">
        <f>E19/B19</f>
        <v>-3.1143827859569647E-2</v>
      </c>
      <c r="G19" s="24"/>
      <c r="H19" s="25">
        <v>49609</v>
      </c>
      <c r="I19" s="25">
        <v>69180</v>
      </c>
      <c r="J19" s="25">
        <v>64708</v>
      </c>
      <c r="K19" s="25">
        <f>J19-H19</f>
        <v>15099</v>
      </c>
      <c r="L19" s="24">
        <f>K19/H19</f>
        <v>0.30436009595033159</v>
      </c>
      <c r="N19" s="25">
        <v>1742983</v>
      </c>
      <c r="O19" s="25">
        <v>1630576</v>
      </c>
      <c r="P19" s="25">
        <v>1660928</v>
      </c>
      <c r="Q19" s="25">
        <f>P19-N19</f>
        <v>-82055</v>
      </c>
      <c r="R19" s="24">
        <f>Q19/N19</f>
        <v>-4.7077338103699233E-2</v>
      </c>
      <c r="S19" s="24"/>
      <c r="T19" s="26">
        <v>74</v>
      </c>
      <c r="U19" s="26">
        <v>69</v>
      </c>
      <c r="V19" s="26">
        <v>111</v>
      </c>
      <c r="W19" s="26">
        <f>V19-T19</f>
        <v>37</v>
      </c>
      <c r="X19" s="24">
        <f>W19/T19</f>
        <v>0.5</v>
      </c>
      <c r="Y19" s="25"/>
      <c r="Z19" s="27">
        <f>(T19*1000)/H19</f>
        <v>1.4916648188836703</v>
      </c>
      <c r="AA19" s="27">
        <f>(V19*1000)/J19</f>
        <v>1.7153984051431044</v>
      </c>
      <c r="AB19" s="29">
        <f>Z19-AA19</f>
        <v>-0.22373358625943407</v>
      </c>
      <c r="AC19" s="24">
        <f>AB19/Z19</f>
        <v>-0.14998918217221979</v>
      </c>
      <c r="AE19" s="28">
        <v>2.1</v>
      </c>
      <c r="AF19" s="28">
        <v>2.1</v>
      </c>
      <c r="AG19" s="31">
        <f>AF19-AE19</f>
        <v>0</v>
      </c>
      <c r="AH19" s="32">
        <f>AG19/AE19</f>
        <v>0</v>
      </c>
    </row>
    <row r="20" spans="1:34" x14ac:dyDescent="0.35">
      <c r="A20" s="5" t="s">
        <v>18</v>
      </c>
      <c r="B20" s="52">
        <v>1425.5</v>
      </c>
      <c r="C20" s="53">
        <v>1357.8</v>
      </c>
      <c r="D20" s="53">
        <v>1388.7</v>
      </c>
      <c r="E20" s="23">
        <f>D20-B20</f>
        <v>-36.799999999999955</v>
      </c>
      <c r="F20" s="24">
        <f>E20/B20</f>
        <v>-2.5815503332164123E-2</v>
      </c>
      <c r="G20" s="24"/>
      <c r="H20" s="25">
        <v>46973</v>
      </c>
      <c r="I20" s="25">
        <v>70939</v>
      </c>
      <c r="J20" s="25">
        <v>58441</v>
      </c>
      <c r="K20" s="25">
        <f>J20-H20</f>
        <v>11468</v>
      </c>
      <c r="L20" s="24">
        <f>K20/H20</f>
        <v>0.24414025078236434</v>
      </c>
      <c r="N20" s="25">
        <v>1500323</v>
      </c>
      <c r="O20" s="25">
        <v>1508097</v>
      </c>
      <c r="P20" s="25">
        <v>1511879</v>
      </c>
      <c r="Q20" s="25">
        <f>P20-N20</f>
        <v>11556</v>
      </c>
      <c r="R20" s="24">
        <f>Q20/N20</f>
        <v>7.7023414291455903E-3</v>
      </c>
      <c r="S20" s="24"/>
      <c r="T20" s="26">
        <v>69</v>
      </c>
      <c r="U20" s="26">
        <v>60</v>
      </c>
      <c r="V20" s="26">
        <v>82</v>
      </c>
      <c r="W20" s="26">
        <f>V20-T20</f>
        <v>13</v>
      </c>
      <c r="X20" s="24">
        <f>W20/T20</f>
        <v>0.18840579710144928</v>
      </c>
      <c r="Y20" s="25"/>
      <c r="Z20" s="27">
        <f>(T20*1000)/H20</f>
        <v>1.4689289591893215</v>
      </c>
      <c r="AA20" s="27">
        <f>(V20*1000)/J20</f>
        <v>1.4031245187454013</v>
      </c>
      <c r="AB20" s="29">
        <f>Z20-AA20</f>
        <v>6.5804440443920198E-2</v>
      </c>
      <c r="AC20" s="24">
        <f>AB20/Z20</f>
        <v>4.4797564941627004E-2</v>
      </c>
      <c r="AE20" s="28">
        <v>2.4</v>
      </c>
      <c r="AF20" s="28">
        <v>2.2000000000000002</v>
      </c>
      <c r="AG20" s="31">
        <f>AF20-AE20</f>
        <v>-0.19999999999999973</v>
      </c>
      <c r="AH20" s="32">
        <f>AG20/AE20</f>
        <v>-8.3333333333333232E-2</v>
      </c>
    </row>
    <row r="21" spans="1:34" x14ac:dyDescent="0.35">
      <c r="A21" s="5" t="s">
        <v>19</v>
      </c>
      <c r="B21" s="52">
        <v>1946.5</v>
      </c>
      <c r="C21" s="53">
        <v>1856.7</v>
      </c>
      <c r="D21" s="53">
        <v>1885</v>
      </c>
      <c r="E21" s="23">
        <f>D21-B21</f>
        <v>-61.5</v>
      </c>
      <c r="F21" s="24">
        <f>E21/B21</f>
        <v>-3.1595170819419469E-2</v>
      </c>
      <c r="G21" s="24"/>
      <c r="H21" s="25">
        <v>85599</v>
      </c>
      <c r="I21" s="25">
        <v>109978</v>
      </c>
      <c r="J21" s="25">
        <v>84580</v>
      </c>
      <c r="K21" s="25">
        <f>J21-H21</f>
        <v>-1019</v>
      </c>
      <c r="L21" s="24">
        <f>K21/H21</f>
        <v>-1.1904344676923796E-2</v>
      </c>
      <c r="N21" s="25">
        <v>2082967</v>
      </c>
      <c r="O21" s="25">
        <v>1983293</v>
      </c>
      <c r="P21" s="25">
        <v>1991931</v>
      </c>
      <c r="Q21" s="25">
        <f>P21-N21</f>
        <v>-91036</v>
      </c>
      <c r="R21" s="24">
        <f>Q21/N21</f>
        <v>-4.3704965081059852E-2</v>
      </c>
      <c r="S21" s="24"/>
      <c r="T21" s="26">
        <v>94</v>
      </c>
      <c r="U21" s="26">
        <v>91</v>
      </c>
      <c r="V21" s="26">
        <v>142</v>
      </c>
      <c r="W21" s="26">
        <f>V21-T21</f>
        <v>48</v>
      </c>
      <c r="X21" s="24">
        <f>W21/T21</f>
        <v>0.51063829787234039</v>
      </c>
      <c r="Y21" s="25"/>
      <c r="Z21" s="27">
        <f>(T21*1000)/H21</f>
        <v>1.0981436699026859</v>
      </c>
      <c r="AA21" s="27">
        <f>(V21*1000)/J21</f>
        <v>1.678883896902341</v>
      </c>
      <c r="AB21" s="29">
        <f>Z21-AA21</f>
        <v>-0.58074022699965511</v>
      </c>
      <c r="AC21" s="24">
        <f>AB21/Z21</f>
        <v>-0.52883811373344125</v>
      </c>
      <c r="AE21" s="28">
        <v>2.4</v>
      </c>
      <c r="AF21" s="28">
        <v>3.1</v>
      </c>
      <c r="AG21" s="31">
        <f>AF21-AE21</f>
        <v>0.70000000000000018</v>
      </c>
      <c r="AH21" s="32">
        <f>AG21/AE21</f>
        <v>0.29166666666666674</v>
      </c>
    </row>
    <row r="22" spans="1:34" x14ac:dyDescent="0.35">
      <c r="A22" s="5" t="s">
        <v>20</v>
      </c>
      <c r="B22" s="52">
        <v>1991.2</v>
      </c>
      <c r="C22" s="53">
        <v>1818.6</v>
      </c>
      <c r="D22" s="53">
        <v>1854.5</v>
      </c>
      <c r="E22" s="23">
        <f>D22-B22</f>
        <v>-136.70000000000005</v>
      </c>
      <c r="F22" s="24">
        <f>E22/B22</f>
        <v>-6.865206910405787E-2</v>
      </c>
      <c r="G22" s="24"/>
      <c r="H22" s="25">
        <v>104122</v>
      </c>
      <c r="I22" s="25">
        <v>164481</v>
      </c>
      <c r="J22" s="25">
        <v>111607</v>
      </c>
      <c r="K22" s="25">
        <f>J22-H22</f>
        <v>7485</v>
      </c>
      <c r="L22" s="24">
        <f>K22/H22</f>
        <v>7.1886825070590271E-2</v>
      </c>
      <c r="N22" s="25">
        <v>2137472</v>
      </c>
      <c r="O22" s="25">
        <v>2094453</v>
      </c>
      <c r="P22" s="25">
        <v>2060767</v>
      </c>
      <c r="Q22" s="25">
        <f>P22-N22</f>
        <v>-76705</v>
      </c>
      <c r="R22" s="24">
        <f>Q22/N22</f>
        <v>-3.5885850200610817E-2</v>
      </c>
      <c r="S22" s="24"/>
      <c r="T22" s="26">
        <v>100</v>
      </c>
      <c r="U22" s="26">
        <v>93</v>
      </c>
      <c r="V22" s="26">
        <v>135</v>
      </c>
      <c r="W22" s="26">
        <f>V22-T22</f>
        <v>35</v>
      </c>
      <c r="X22" s="24">
        <f>W22/T22</f>
        <v>0.35</v>
      </c>
      <c r="Y22" s="25"/>
      <c r="Z22" s="27">
        <f>(T22*1000)/H22</f>
        <v>0.96041182459038432</v>
      </c>
      <c r="AA22" s="27">
        <f>(V22*1000)/J22</f>
        <v>1.2096015482899818</v>
      </c>
      <c r="AB22" s="29">
        <f>Z22-AA22</f>
        <v>-0.24918972369959747</v>
      </c>
      <c r="AC22" s="24">
        <f>AB22/Z22</f>
        <v>-0.25946132411049488</v>
      </c>
      <c r="AE22" s="28">
        <v>2.7</v>
      </c>
      <c r="AF22" s="28">
        <v>3.7</v>
      </c>
      <c r="AG22" s="31">
        <f>AF22-AE22</f>
        <v>1</v>
      </c>
      <c r="AH22" s="32">
        <f>AG22/AE22</f>
        <v>0.37037037037037035</v>
      </c>
    </row>
    <row r="23" spans="1:34" x14ac:dyDescent="0.35">
      <c r="A23" s="5" t="s">
        <v>21</v>
      </c>
      <c r="B23" s="52">
        <v>638.20000000000005</v>
      </c>
      <c r="C23" s="53">
        <v>600.9</v>
      </c>
      <c r="D23" s="53">
        <v>613.6</v>
      </c>
      <c r="E23" s="23">
        <f>D23-B23</f>
        <v>-24.600000000000023</v>
      </c>
      <c r="F23" s="24">
        <f>E23/B23</f>
        <v>-3.8545910372923882E-2</v>
      </c>
      <c r="G23" s="24"/>
      <c r="H23" s="25">
        <v>19058</v>
      </c>
      <c r="I23" s="25">
        <v>31892</v>
      </c>
      <c r="J23" s="25">
        <v>33060</v>
      </c>
      <c r="K23" s="25">
        <f>J23-H23</f>
        <v>14002</v>
      </c>
      <c r="L23" s="24">
        <f>K23/H23</f>
        <v>0.73470458600062971</v>
      </c>
      <c r="N23" s="25">
        <v>698672</v>
      </c>
      <c r="O23" s="25">
        <v>666379</v>
      </c>
      <c r="P23" s="25">
        <v>679456</v>
      </c>
      <c r="Q23" s="25">
        <f>P23-N23</f>
        <v>-19216</v>
      </c>
      <c r="R23" s="24">
        <f>Q23/N23</f>
        <v>-2.7503606842695857E-2</v>
      </c>
      <c r="S23" s="24"/>
      <c r="T23" s="26">
        <v>33</v>
      </c>
      <c r="U23" s="26">
        <v>34</v>
      </c>
      <c r="V23" s="26">
        <v>52</v>
      </c>
      <c r="W23" s="26">
        <f>V23-T23</f>
        <v>19</v>
      </c>
      <c r="X23" s="24">
        <f>W23/T23</f>
        <v>0.5757575757575758</v>
      </c>
      <c r="Y23" s="25"/>
      <c r="Z23" s="27">
        <f>(T23*1000)/H23</f>
        <v>1.7315563018155105</v>
      </c>
      <c r="AA23" s="27">
        <f>(V23*1000)/J23</f>
        <v>1.5728977616454931</v>
      </c>
      <c r="AB23" s="29">
        <f>Z23-AA23</f>
        <v>0.15865854017001735</v>
      </c>
      <c r="AC23" s="24">
        <f>AB23/Z23</f>
        <v>9.162771086546033E-2</v>
      </c>
      <c r="AE23" s="28">
        <v>2</v>
      </c>
      <c r="AF23" s="28">
        <v>1.8</v>
      </c>
      <c r="AG23" s="31">
        <f>AF23-AE23</f>
        <v>-0.19999999999999996</v>
      </c>
      <c r="AH23" s="32">
        <f>AG23/AE23</f>
        <v>-9.9999999999999978E-2</v>
      </c>
    </row>
    <row r="24" spans="1:34" x14ac:dyDescent="0.35">
      <c r="A24" s="6" t="s">
        <v>22</v>
      </c>
      <c r="B24" s="52">
        <v>2775.5</v>
      </c>
      <c r="C24" s="53">
        <v>2586.5</v>
      </c>
      <c r="D24" s="53">
        <v>2687.9</v>
      </c>
      <c r="E24" s="23">
        <f>D24-B24</f>
        <v>-87.599999999999909</v>
      </c>
      <c r="F24" s="24">
        <f>E24/B24</f>
        <v>-3.156188074220858E-2</v>
      </c>
      <c r="G24" s="24"/>
      <c r="H24" s="25">
        <v>111148</v>
      </c>
      <c r="I24" s="25">
        <v>210389</v>
      </c>
      <c r="J24" s="25">
        <v>178433</v>
      </c>
      <c r="K24" s="25">
        <f>J24-H24</f>
        <v>67285</v>
      </c>
      <c r="L24" s="24">
        <f>K24/H24</f>
        <v>0.60536401914564364</v>
      </c>
      <c r="N24" s="25">
        <v>3290807</v>
      </c>
      <c r="O24" s="25">
        <v>3113628</v>
      </c>
      <c r="P24" s="25">
        <v>3142549</v>
      </c>
      <c r="Q24" s="25">
        <f>P24-N24</f>
        <v>-148258</v>
      </c>
      <c r="R24" s="24">
        <f>Q24/N24</f>
        <v>-4.5052171093594974E-2</v>
      </c>
      <c r="S24" s="24"/>
      <c r="T24" s="26">
        <v>141</v>
      </c>
      <c r="U24" s="26">
        <v>141</v>
      </c>
      <c r="V24" s="26">
        <v>209</v>
      </c>
      <c r="W24" s="26">
        <f>V24-T24</f>
        <v>68</v>
      </c>
      <c r="X24" s="24">
        <f>W24/T24</f>
        <v>0.48226950354609927</v>
      </c>
      <c r="Y24" s="25"/>
      <c r="Z24" s="27">
        <f>(T24*1000)/H24</f>
        <v>1.2685788318278333</v>
      </c>
      <c r="AA24" s="27">
        <f>(V24*1000)/J24</f>
        <v>1.1713079979600185</v>
      </c>
      <c r="AB24" s="29">
        <f>Z24-AA24</f>
        <v>9.7270833867814765E-2</v>
      </c>
      <c r="AC24" s="24">
        <f>AB24/Z24</f>
        <v>7.6677011650637408E-2</v>
      </c>
      <c r="AE24" s="28">
        <v>2.2999999999999998</v>
      </c>
      <c r="AF24" s="28">
        <v>1.7</v>
      </c>
      <c r="AG24" s="31">
        <f>AF24-AE24</f>
        <v>-0.59999999999999987</v>
      </c>
      <c r="AH24" s="32">
        <f>AG24/AE24</f>
        <v>-0.26086956521739124</v>
      </c>
    </row>
    <row r="25" spans="1:34" x14ac:dyDescent="0.35">
      <c r="A25" s="6" t="s">
        <v>23</v>
      </c>
      <c r="B25" s="52">
        <v>3712.9</v>
      </c>
      <c r="C25" s="53">
        <v>3345.6</v>
      </c>
      <c r="D25" s="53">
        <v>3542.8</v>
      </c>
      <c r="E25" s="23">
        <f>D25-B25</f>
        <v>-170.09999999999991</v>
      </c>
      <c r="F25" s="24">
        <f>E25/B25</f>
        <v>-4.5813245710899807E-2</v>
      </c>
      <c r="G25" s="24"/>
      <c r="H25" s="25">
        <v>111271</v>
      </c>
      <c r="I25" s="25">
        <v>315007</v>
      </c>
      <c r="J25" s="25">
        <v>196935</v>
      </c>
      <c r="K25" s="25">
        <f>J25-H25</f>
        <v>85664</v>
      </c>
      <c r="L25" s="24">
        <f>K25/H25</f>
        <v>0.76986815971816558</v>
      </c>
      <c r="N25" s="25">
        <v>3785377</v>
      </c>
      <c r="O25" s="25">
        <v>3688327</v>
      </c>
      <c r="P25" s="25">
        <v>3726330</v>
      </c>
      <c r="Q25" s="25">
        <f>P25-N25</f>
        <v>-59047</v>
      </c>
      <c r="R25" s="24">
        <f>Q25/N25</f>
        <v>-1.559871051152897E-2</v>
      </c>
      <c r="S25" s="24"/>
      <c r="T25" s="26">
        <v>163</v>
      </c>
      <c r="U25" s="26">
        <v>144</v>
      </c>
      <c r="V25" s="26">
        <v>309</v>
      </c>
      <c r="W25" s="26">
        <f>V25-T25</f>
        <v>146</v>
      </c>
      <c r="X25" s="24">
        <f>W25/T25</f>
        <v>0.89570552147239269</v>
      </c>
      <c r="Y25" s="25"/>
      <c r="Z25" s="27">
        <f>(T25*1000)/H25</f>
        <v>1.4648920203826694</v>
      </c>
      <c r="AA25" s="27">
        <f>(V25*1000)/J25</f>
        <v>1.5690456241907229</v>
      </c>
      <c r="AB25" s="29">
        <f>Z25-AA25</f>
        <v>-0.1041536038080535</v>
      </c>
      <c r="AC25" s="24">
        <f>AB25/Z25</f>
        <v>-7.109985060936147E-2</v>
      </c>
      <c r="AE25" s="28">
        <v>1.7</v>
      </c>
      <c r="AF25" s="28">
        <v>1.6</v>
      </c>
      <c r="AG25" s="31">
        <f>AF25-AE25</f>
        <v>-9.9999999999999867E-2</v>
      </c>
      <c r="AH25" s="32">
        <f>AG25/AE25</f>
        <v>-5.8823529411764629E-2</v>
      </c>
    </row>
    <row r="26" spans="1:34" x14ac:dyDescent="0.35">
      <c r="A26" s="6" t="s">
        <v>24</v>
      </c>
      <c r="B26" s="52">
        <v>4422.7</v>
      </c>
      <c r="C26" s="53">
        <v>4094.4</v>
      </c>
      <c r="D26" s="53">
        <v>4223.8999999999996</v>
      </c>
      <c r="E26" s="23">
        <f>D26-B26</f>
        <v>-198.80000000000018</v>
      </c>
      <c r="F26" s="24">
        <f>E26/B26</f>
        <v>-4.4949917471228028E-2</v>
      </c>
      <c r="G26" s="24"/>
      <c r="H26" s="25">
        <v>193484</v>
      </c>
      <c r="I26" s="25">
        <v>392843</v>
      </c>
      <c r="J26" s="25">
        <v>291300</v>
      </c>
      <c r="K26" s="25">
        <f>J26-H26</f>
        <v>97816</v>
      </c>
      <c r="L26" s="24">
        <f>K26/H26</f>
        <v>0.50555084658162952</v>
      </c>
      <c r="N26" s="25">
        <v>4953762</v>
      </c>
      <c r="O26" s="25">
        <v>4854613</v>
      </c>
      <c r="P26" s="25">
        <v>4758642</v>
      </c>
      <c r="Q26" s="25">
        <f>P26-N26</f>
        <v>-195120</v>
      </c>
      <c r="R26" s="24">
        <f>Q26/N26</f>
        <v>-3.9388246750651321E-2</v>
      </c>
      <c r="S26" s="24"/>
      <c r="T26" s="26">
        <v>210</v>
      </c>
      <c r="U26" s="26">
        <v>212</v>
      </c>
      <c r="V26" s="26">
        <v>345</v>
      </c>
      <c r="W26" s="26">
        <f>V26-T26</f>
        <v>135</v>
      </c>
      <c r="X26" s="24">
        <f>W26/T26</f>
        <v>0.6428571428571429</v>
      </c>
      <c r="Y26" s="25"/>
      <c r="Z26" s="27">
        <f>(T26*1000)/H26</f>
        <v>1.0853610634471067</v>
      </c>
      <c r="AA26" s="27">
        <f>(V26*1000)/J26</f>
        <v>1.184346035015448</v>
      </c>
      <c r="AB26" s="29">
        <f>Z26-AA26</f>
        <v>-9.8984971568341296E-2</v>
      </c>
      <c r="AC26" s="24">
        <f>AB26/Z26</f>
        <v>-9.1200039232994995E-2</v>
      </c>
      <c r="AE26" s="28">
        <v>2.2999999999999998</v>
      </c>
      <c r="AF26" s="28">
        <v>2.6</v>
      </c>
      <c r="AG26" s="31">
        <f>AF26-AE26</f>
        <v>0.30000000000000027</v>
      </c>
      <c r="AH26" s="32">
        <f>AG26/AE26</f>
        <v>0.13043478260869579</v>
      </c>
    </row>
    <row r="27" spans="1:34" x14ac:dyDescent="0.35">
      <c r="A27" s="6" t="s">
        <v>25</v>
      </c>
      <c r="B27" s="52">
        <v>2988.6</v>
      </c>
      <c r="C27" s="53">
        <v>2785.3</v>
      </c>
      <c r="D27" s="53">
        <v>2875.8</v>
      </c>
      <c r="E27" s="23">
        <f>D27-B27</f>
        <v>-112.79999999999973</v>
      </c>
      <c r="F27" s="24">
        <f>E27/B27</f>
        <v>-3.7743425015057126E-2</v>
      </c>
      <c r="G27" s="24"/>
      <c r="H27" s="25">
        <v>96200</v>
      </c>
      <c r="I27" s="25">
        <v>163759</v>
      </c>
      <c r="J27" s="25">
        <v>106415</v>
      </c>
      <c r="K27" s="25">
        <f>J27-H27</f>
        <v>10215</v>
      </c>
      <c r="L27" s="24">
        <f>K27/H27</f>
        <v>0.10618503118503118</v>
      </c>
      <c r="N27" s="25">
        <v>3109362</v>
      </c>
      <c r="O27" s="25">
        <v>3070211</v>
      </c>
      <c r="P27" s="25">
        <v>3032807</v>
      </c>
      <c r="Q27" s="25">
        <f>P27-N27</f>
        <v>-76555</v>
      </c>
      <c r="R27" s="24">
        <f>Q27/N27</f>
        <v>-2.4620806454828996E-2</v>
      </c>
      <c r="S27" s="24"/>
      <c r="T27" s="26">
        <v>129</v>
      </c>
      <c r="U27" s="26">
        <v>107</v>
      </c>
      <c r="V27" s="26">
        <v>189</v>
      </c>
      <c r="W27" s="26">
        <f>V27-T27</f>
        <v>60</v>
      </c>
      <c r="X27" s="24">
        <f>W27/T27</f>
        <v>0.46511627906976744</v>
      </c>
      <c r="Y27" s="25"/>
      <c r="Z27" s="27">
        <f>(T27*1000)/H27</f>
        <v>1.340956340956341</v>
      </c>
      <c r="AA27" s="27">
        <f>(V27*1000)/J27</f>
        <v>1.7760654043133017</v>
      </c>
      <c r="AB27" s="29">
        <f>Z27-AA27</f>
        <v>-0.43510906335696076</v>
      </c>
      <c r="AC27" s="24">
        <f>AB27/Z27</f>
        <v>-0.32447668135612112</v>
      </c>
      <c r="AE27" s="28">
        <v>2</v>
      </c>
      <c r="AF27" s="28">
        <v>1.5</v>
      </c>
      <c r="AG27" s="31">
        <f>AF27-AE27</f>
        <v>-0.5</v>
      </c>
      <c r="AH27" s="32">
        <f>AG27/AE27</f>
        <v>-0.25</v>
      </c>
    </row>
    <row r="28" spans="1:34" x14ac:dyDescent="0.35">
      <c r="A28" s="6" t="s">
        <v>26</v>
      </c>
      <c r="B28" s="52">
        <v>1157</v>
      </c>
      <c r="C28" s="53">
        <v>1120</v>
      </c>
      <c r="D28" s="53">
        <v>1146.9000000000001</v>
      </c>
      <c r="E28" s="23">
        <f>D28-B28</f>
        <v>-10.099999999999909</v>
      </c>
      <c r="F28" s="24">
        <f>E28/B28</f>
        <v>-8.7294727744165156E-3</v>
      </c>
      <c r="G28" s="24"/>
      <c r="H28" s="25">
        <v>72572</v>
      </c>
      <c r="I28" s="25">
        <v>87918</v>
      </c>
      <c r="J28" s="25">
        <v>69832</v>
      </c>
      <c r="K28" s="25">
        <f>J28-H28</f>
        <v>-2740</v>
      </c>
      <c r="L28" s="24">
        <f>K28/H28</f>
        <v>-3.7755608223557294E-2</v>
      </c>
      <c r="N28" s="25">
        <v>1287058</v>
      </c>
      <c r="O28" s="25">
        <v>1268234</v>
      </c>
      <c r="P28" s="25">
        <v>1272248</v>
      </c>
      <c r="Q28" s="25">
        <f>P28-N28</f>
        <v>-14810</v>
      </c>
      <c r="R28" s="24">
        <f>Q28/N28</f>
        <v>-1.1506862938577748E-2</v>
      </c>
      <c r="S28" s="24"/>
      <c r="T28" s="26">
        <v>56</v>
      </c>
      <c r="U28" s="26">
        <v>60</v>
      </c>
      <c r="V28" s="26">
        <v>86</v>
      </c>
      <c r="W28" s="26">
        <f>V28-T28</f>
        <v>30</v>
      </c>
      <c r="X28" s="24">
        <f>W28/T28</f>
        <v>0.5357142857142857</v>
      </c>
      <c r="Y28" s="25"/>
      <c r="Z28" s="27">
        <f>(T28*1000)/H28</f>
        <v>0.77164746734277678</v>
      </c>
      <c r="AA28" s="27">
        <f>(V28*1000)/J28</f>
        <v>1.2315270935960592</v>
      </c>
      <c r="AB28" s="29">
        <f>Z28-AA28</f>
        <v>-0.45987962625328238</v>
      </c>
      <c r="AC28" s="24">
        <f>AB28/Z28</f>
        <v>-0.59597114707952159</v>
      </c>
      <c r="AE28" s="28">
        <v>2.6</v>
      </c>
      <c r="AF28" s="28">
        <v>3.3</v>
      </c>
      <c r="AG28" s="31">
        <f>AF28-AE28</f>
        <v>0.69999999999999973</v>
      </c>
      <c r="AH28" s="32">
        <f>AG28/AE28</f>
        <v>0.26923076923076911</v>
      </c>
    </row>
    <row r="29" spans="1:34" x14ac:dyDescent="0.35">
      <c r="A29" s="7" t="s">
        <v>27</v>
      </c>
      <c r="B29" s="52">
        <v>2920</v>
      </c>
      <c r="C29" s="53">
        <v>2779.2</v>
      </c>
      <c r="D29" s="53">
        <v>2851.5</v>
      </c>
      <c r="E29" s="23">
        <f>D29-B29</f>
        <v>-68.5</v>
      </c>
      <c r="F29" s="24">
        <f>E29/B29</f>
        <v>-2.3458904109589042E-2</v>
      </c>
      <c r="G29" s="24"/>
      <c r="H29" s="25">
        <v>105681</v>
      </c>
      <c r="I29" s="25">
        <v>152428</v>
      </c>
      <c r="J29" s="25">
        <v>114556</v>
      </c>
      <c r="K29" s="25">
        <f>J29-H29</f>
        <v>8875</v>
      </c>
      <c r="L29" s="24">
        <f>K29/H29</f>
        <v>8.3979144784776832E-2</v>
      </c>
      <c r="N29" s="25">
        <v>3096557</v>
      </c>
      <c r="O29" s="25">
        <v>3071517</v>
      </c>
      <c r="P29" s="25">
        <v>3064875</v>
      </c>
      <c r="Q29" s="25">
        <f>P29-N29</f>
        <v>-31682</v>
      </c>
      <c r="R29" s="24">
        <f>Q29/N29</f>
        <v>-1.0231363414269461E-2</v>
      </c>
      <c r="S29" s="24"/>
      <c r="T29" s="26">
        <v>136</v>
      </c>
      <c r="U29" s="26">
        <v>110</v>
      </c>
      <c r="V29" s="26">
        <v>199</v>
      </c>
      <c r="W29" s="26">
        <f>V29-T29</f>
        <v>63</v>
      </c>
      <c r="X29" s="24">
        <f>W29/T29</f>
        <v>0.46323529411764708</v>
      </c>
      <c r="Y29" s="25"/>
      <c r="Z29" s="27">
        <f>(T29*1000)/H29</f>
        <v>1.2868916834624957</v>
      </c>
      <c r="AA29" s="27">
        <f>(V29*1000)/J29</f>
        <v>1.7371416599741611</v>
      </c>
      <c r="AB29" s="29">
        <f>Z29-AA29</f>
        <v>-0.45024997651166543</v>
      </c>
      <c r="AC29" s="24">
        <f>AB29/Z29</f>
        <v>-0.34987402770389198</v>
      </c>
      <c r="AE29" s="28">
        <v>2.4</v>
      </c>
      <c r="AF29" s="28">
        <v>2.8</v>
      </c>
      <c r="AG29" s="31">
        <f>AF29-AE29</f>
        <v>0.39999999999999991</v>
      </c>
      <c r="AH29" s="32">
        <f>AG29/AE29</f>
        <v>0.16666666666666663</v>
      </c>
    </row>
    <row r="30" spans="1:34" x14ac:dyDescent="0.35">
      <c r="A30" s="7" t="s">
        <v>28</v>
      </c>
      <c r="B30" s="52">
        <v>487</v>
      </c>
      <c r="C30" s="53">
        <v>474.4</v>
      </c>
      <c r="D30" s="53">
        <v>482</v>
      </c>
      <c r="E30" s="23">
        <f>D30-B30</f>
        <v>-5</v>
      </c>
      <c r="F30" s="24">
        <f>E30/B30</f>
        <v>-1.0266940451745379E-2</v>
      </c>
      <c r="G30" s="24"/>
      <c r="H30" s="25">
        <v>19473</v>
      </c>
      <c r="I30" s="25">
        <v>25453</v>
      </c>
      <c r="J30" s="25">
        <v>16908</v>
      </c>
      <c r="K30" s="25">
        <f>J30-H30</f>
        <v>-2565</v>
      </c>
      <c r="L30" s="24">
        <f>K30/H30</f>
        <v>-0.1317208442458789</v>
      </c>
      <c r="N30" s="25">
        <v>541118</v>
      </c>
      <c r="O30" s="25">
        <v>536872</v>
      </c>
      <c r="P30" s="25">
        <v>542128</v>
      </c>
      <c r="Q30" s="25">
        <f>P30-N30</f>
        <v>1010</v>
      </c>
      <c r="R30" s="24">
        <f>Q30/N30</f>
        <v>1.8665060116277781E-3</v>
      </c>
      <c r="S30" s="24"/>
      <c r="T30" s="26">
        <v>27</v>
      </c>
      <c r="U30" s="26">
        <v>26</v>
      </c>
      <c r="V30" s="26">
        <v>37</v>
      </c>
      <c r="W30" s="26">
        <f>V30-T30</f>
        <v>10</v>
      </c>
      <c r="X30" s="24">
        <f>W30/T30</f>
        <v>0.37037037037037035</v>
      </c>
      <c r="Y30" s="25"/>
      <c r="Z30" s="27">
        <f>(T30*1000)/H30</f>
        <v>1.386535202588199</v>
      </c>
      <c r="AA30" s="27">
        <f>(V30*1000)/J30</f>
        <v>2.1883132245091081</v>
      </c>
      <c r="AB30" s="29">
        <f>Z30-AA30</f>
        <v>-0.80177802192090919</v>
      </c>
      <c r="AC30" s="24">
        <f>AB30/Z30</f>
        <v>-0.57826012669873572</v>
      </c>
      <c r="AE30" s="28">
        <v>3.1</v>
      </c>
      <c r="AF30" s="28">
        <v>2.7</v>
      </c>
      <c r="AG30" s="31">
        <f>AF30-AE30</f>
        <v>-0.39999999999999991</v>
      </c>
      <c r="AH30" s="32">
        <f>AG30/AE30</f>
        <v>-0.1290322580645161</v>
      </c>
    </row>
    <row r="31" spans="1:34" x14ac:dyDescent="0.35">
      <c r="A31" s="7" t="s">
        <v>29</v>
      </c>
      <c r="B31" s="52">
        <v>1028.9000000000001</v>
      </c>
      <c r="C31" s="53">
        <v>993.8</v>
      </c>
      <c r="D31" s="53">
        <v>1024.0999999999999</v>
      </c>
      <c r="E31" s="23">
        <f>D31-B31</f>
        <v>-4.8000000000001819</v>
      </c>
      <c r="F31" s="24">
        <f>E31/B31</f>
        <v>-4.6651764019828767E-3</v>
      </c>
      <c r="G31" s="24"/>
      <c r="H31" s="25">
        <v>30773</v>
      </c>
      <c r="I31" s="25">
        <v>36579</v>
      </c>
      <c r="J31" s="25">
        <v>19342</v>
      </c>
      <c r="K31" s="25">
        <f>J31-H31</f>
        <v>-11431</v>
      </c>
      <c r="L31" s="24">
        <f>K31/H31</f>
        <v>-0.37146199590550155</v>
      </c>
      <c r="N31" s="25">
        <v>1044517</v>
      </c>
      <c r="O31" s="25">
        <v>1026818</v>
      </c>
      <c r="P31" s="25">
        <v>1023422</v>
      </c>
      <c r="Q31" s="25">
        <f>P31-N31</f>
        <v>-21095</v>
      </c>
      <c r="R31" s="24">
        <f>Q31/N31</f>
        <v>-2.0195937452430167E-2</v>
      </c>
      <c r="S31" s="24"/>
      <c r="T31" s="26">
        <v>49</v>
      </c>
      <c r="U31" s="26">
        <v>46</v>
      </c>
      <c r="V31" s="26">
        <v>69</v>
      </c>
      <c r="W31" s="26">
        <f>V31-T31</f>
        <v>20</v>
      </c>
      <c r="X31" s="24">
        <f>W31/T31</f>
        <v>0.40816326530612246</v>
      </c>
      <c r="Y31" s="25"/>
      <c r="Z31" s="27">
        <f>(T31*1000)/H31</f>
        <v>1.5923049426445262</v>
      </c>
      <c r="AA31" s="27">
        <f>(V31*1000)/J31</f>
        <v>3.5673663530141662</v>
      </c>
      <c r="AB31" s="29">
        <f>Z31-AA31</f>
        <v>-1.97506141036964</v>
      </c>
      <c r="AC31" s="24">
        <f>AB31/Z31</f>
        <v>-1.2403788730878558</v>
      </c>
      <c r="AE31" s="28">
        <v>2.4</v>
      </c>
      <c r="AF31" s="28">
        <v>2.4</v>
      </c>
      <c r="AG31" s="31">
        <f>AF31-AE31</f>
        <v>0</v>
      </c>
      <c r="AH31" s="32">
        <f>AG31/AE31</f>
        <v>0</v>
      </c>
    </row>
    <row r="32" spans="1:34" x14ac:dyDescent="0.35">
      <c r="A32" s="7" t="s">
        <v>30</v>
      </c>
      <c r="B32" s="52">
        <v>1429.5</v>
      </c>
      <c r="C32" s="53">
        <v>1267.2</v>
      </c>
      <c r="D32" s="53">
        <v>1363.8</v>
      </c>
      <c r="E32" s="23">
        <f>D32-B32</f>
        <v>-65.700000000000045</v>
      </c>
      <c r="F32" s="24">
        <f>E32/B32</f>
        <v>-4.5960125918153232E-2</v>
      </c>
      <c r="G32" s="24"/>
      <c r="H32" s="25">
        <v>59050</v>
      </c>
      <c r="I32" s="25">
        <v>185350</v>
      </c>
      <c r="J32" s="25">
        <v>112764</v>
      </c>
      <c r="K32" s="25">
        <f>J32-H32</f>
        <v>53714</v>
      </c>
      <c r="L32" s="24">
        <f>K32/H32</f>
        <v>0.90963590177815412</v>
      </c>
      <c r="N32" s="25">
        <v>1586738</v>
      </c>
      <c r="O32" s="25">
        <v>1545744</v>
      </c>
      <c r="P32" s="25">
        <v>1552758</v>
      </c>
      <c r="Q32" s="25">
        <f>P32-N32</f>
        <v>-33980</v>
      </c>
      <c r="R32" s="24">
        <f>Q32/N32</f>
        <v>-2.1415003611182187E-2</v>
      </c>
      <c r="S32" s="24"/>
      <c r="T32" s="26">
        <v>61</v>
      </c>
      <c r="U32" s="26">
        <v>73</v>
      </c>
      <c r="V32" s="26">
        <v>102</v>
      </c>
      <c r="W32" s="26">
        <f>V32-T32</f>
        <v>41</v>
      </c>
      <c r="X32" s="24">
        <f>W32/T32</f>
        <v>0.67213114754098358</v>
      </c>
      <c r="Y32" s="25"/>
      <c r="Z32" s="27">
        <f>(T32*1000)/H32</f>
        <v>1.0330228619813717</v>
      </c>
      <c r="AA32" s="27">
        <f>(V32*1000)/J32</f>
        <v>0.90454400340534213</v>
      </c>
      <c r="AB32" s="29">
        <f>Z32-AA32</f>
        <v>0.12847885857602959</v>
      </c>
      <c r="AC32" s="24">
        <f>AB32/Z32</f>
        <v>0.1243717475231893</v>
      </c>
      <c r="AE32" s="28">
        <v>2.7</v>
      </c>
      <c r="AF32" s="28">
        <v>3.1</v>
      </c>
      <c r="AG32" s="31">
        <f>AF32-AE32</f>
        <v>0.39999999999999991</v>
      </c>
      <c r="AH32" s="32">
        <f>AG32/AE32</f>
        <v>0.14814814814814811</v>
      </c>
    </row>
    <row r="33" spans="1:34" x14ac:dyDescent="0.35">
      <c r="A33" s="7" t="s">
        <v>31</v>
      </c>
      <c r="B33" s="52">
        <v>684.8</v>
      </c>
      <c r="C33" s="53">
        <v>642.70000000000005</v>
      </c>
      <c r="D33" s="53">
        <v>664</v>
      </c>
      <c r="E33" s="23">
        <f>D33-B33</f>
        <v>-20.799999999999955</v>
      </c>
      <c r="F33" s="24">
        <f>E33/B33</f>
        <v>-3.0373831775700869E-2</v>
      </c>
      <c r="G33" s="24"/>
      <c r="H33" s="25">
        <v>20152</v>
      </c>
      <c r="I33" s="25">
        <v>36127</v>
      </c>
      <c r="J33" s="25">
        <v>21357</v>
      </c>
      <c r="K33" s="25">
        <f>J33-H33</f>
        <v>1205</v>
      </c>
      <c r="L33" s="24">
        <f>K33/H33</f>
        <v>5.9795553791186978E-2</v>
      </c>
      <c r="N33" s="25">
        <v>777002</v>
      </c>
      <c r="O33" s="25">
        <v>761379</v>
      </c>
      <c r="P33" s="25">
        <v>747312</v>
      </c>
      <c r="Q33" s="25">
        <f>P33-N33</f>
        <v>-29690</v>
      </c>
      <c r="R33" s="24">
        <f>Q33/N33</f>
        <v>-3.8210969855933447E-2</v>
      </c>
      <c r="S33" s="24"/>
      <c r="T33" s="26">
        <v>31</v>
      </c>
      <c r="U33" s="26">
        <v>31</v>
      </c>
      <c r="V33" s="26">
        <v>54</v>
      </c>
      <c r="W33" s="26">
        <f>V33-T33</f>
        <v>23</v>
      </c>
      <c r="X33" s="24">
        <f>W33/T33</f>
        <v>0.74193548387096775</v>
      </c>
      <c r="Y33" s="25"/>
      <c r="Z33" s="27">
        <f>(T33*1000)/H33</f>
        <v>1.5383088527193332</v>
      </c>
      <c r="AA33" s="27">
        <f>(V33*1000)/J33</f>
        <v>2.5284450063211126</v>
      </c>
      <c r="AB33" s="29">
        <f>Z33-AA33</f>
        <v>-0.99013615360177942</v>
      </c>
      <c r="AC33" s="24">
        <f>AB33/Z33</f>
        <v>-0.64365237959300181</v>
      </c>
      <c r="AE33" s="28">
        <v>2</v>
      </c>
      <c r="AF33" s="28">
        <v>1.7</v>
      </c>
      <c r="AG33" s="31">
        <f>AF33-AE33</f>
        <v>-0.30000000000000004</v>
      </c>
      <c r="AH33" s="32">
        <f>AG33/AE33</f>
        <v>-0.15000000000000002</v>
      </c>
    </row>
    <row r="34" spans="1:34" x14ac:dyDescent="0.35">
      <c r="A34" s="8" t="s">
        <v>32</v>
      </c>
      <c r="B34" s="52">
        <v>4203</v>
      </c>
      <c r="C34" s="53">
        <v>3862.5</v>
      </c>
      <c r="D34" s="53">
        <v>4025.3</v>
      </c>
      <c r="E34" s="23">
        <f>D34-B34</f>
        <v>-177.69999999999982</v>
      </c>
      <c r="F34" s="24">
        <f>E34/B34</f>
        <v>-4.2279324292172217E-2</v>
      </c>
      <c r="G34" s="24"/>
      <c r="H34" s="25">
        <v>161250</v>
      </c>
      <c r="I34" s="25">
        <v>335441</v>
      </c>
      <c r="J34" s="25">
        <v>308735</v>
      </c>
      <c r="K34" s="25">
        <f>J34-H34</f>
        <v>147485</v>
      </c>
      <c r="L34" s="24">
        <f>K34/H34</f>
        <v>0.91463565891472864</v>
      </c>
      <c r="N34" s="25">
        <v>4566562</v>
      </c>
      <c r="O34" s="25">
        <v>4378750</v>
      </c>
      <c r="P34" s="25">
        <v>4438109</v>
      </c>
      <c r="Q34" s="25">
        <f>P34-N34</f>
        <v>-128453</v>
      </c>
      <c r="R34" s="24">
        <f>Q34/N34</f>
        <v>-2.8129038869941982E-2</v>
      </c>
      <c r="S34" s="24"/>
      <c r="T34" s="26">
        <v>177</v>
      </c>
      <c r="U34" s="26">
        <v>198</v>
      </c>
      <c r="V34" s="26">
        <v>307</v>
      </c>
      <c r="W34" s="26">
        <f>V34-T34</f>
        <v>130</v>
      </c>
      <c r="X34" s="24">
        <f>W34/T34</f>
        <v>0.7344632768361582</v>
      </c>
      <c r="Y34" s="25"/>
      <c r="Z34" s="27">
        <f>(T34*1000)/H34</f>
        <v>1.0976744186046512</v>
      </c>
      <c r="AA34" s="27">
        <f>(V34*1000)/J34</f>
        <v>0.99438029377945492</v>
      </c>
      <c r="AB34" s="29">
        <f>Z34-AA34</f>
        <v>0.10329412482519629</v>
      </c>
      <c r="AC34" s="24">
        <f>AB34/Z34</f>
        <v>9.4102698463632201E-2</v>
      </c>
      <c r="AE34" s="28">
        <v>1.9</v>
      </c>
      <c r="AF34" s="28">
        <v>2.2999999999999998</v>
      </c>
      <c r="AG34" s="31">
        <f>AF34-AE34</f>
        <v>0.39999999999999991</v>
      </c>
      <c r="AH34" s="32">
        <f>AG34/AE34</f>
        <v>0.21052631578947364</v>
      </c>
    </row>
    <row r="35" spans="1:34" x14ac:dyDescent="0.35">
      <c r="A35" s="8" t="s">
        <v>33</v>
      </c>
      <c r="B35" s="52">
        <v>860</v>
      </c>
      <c r="C35" s="53">
        <v>787.5</v>
      </c>
      <c r="D35" s="53">
        <v>817.1</v>
      </c>
      <c r="E35" s="23">
        <f>D35-B35</f>
        <v>-42.899999999999977</v>
      </c>
      <c r="F35" s="24">
        <f>E35/B35</f>
        <v>-4.9883720930232529E-2</v>
      </c>
      <c r="G35" s="24"/>
      <c r="H35" s="25">
        <v>47653</v>
      </c>
      <c r="I35" s="25">
        <v>82015</v>
      </c>
      <c r="J35" s="25">
        <v>61938</v>
      </c>
      <c r="K35" s="25">
        <f>J35-H35</f>
        <v>14285</v>
      </c>
      <c r="L35" s="24">
        <f>K35/H35</f>
        <v>0.29977126308941726</v>
      </c>
      <c r="N35" s="25">
        <v>964590</v>
      </c>
      <c r="O35" s="25">
        <v>960709</v>
      </c>
      <c r="P35" s="25">
        <v>951702</v>
      </c>
      <c r="Q35" s="25">
        <f>P35-N35</f>
        <v>-12888</v>
      </c>
      <c r="R35" s="24">
        <f>Q35/N35</f>
        <v>-1.3361117158585513E-2</v>
      </c>
      <c r="S35" s="24"/>
      <c r="T35" s="26">
        <v>49</v>
      </c>
      <c r="U35" s="26">
        <v>42</v>
      </c>
      <c r="V35" s="26">
        <v>65</v>
      </c>
      <c r="W35" s="26">
        <f>V35-T35</f>
        <v>16</v>
      </c>
      <c r="X35" s="24">
        <f>W35/T35</f>
        <v>0.32653061224489793</v>
      </c>
      <c r="Y35" s="25"/>
      <c r="Z35" s="27">
        <f>(T35*1000)/H35</f>
        <v>1.0282668457389881</v>
      </c>
      <c r="AA35" s="27">
        <f>(V35*1000)/J35</f>
        <v>1.0494365333075011</v>
      </c>
      <c r="AB35" s="29">
        <f>Z35-AA35</f>
        <v>-2.1169687568513007E-2</v>
      </c>
      <c r="AC35" s="24">
        <f>AB35/Z35</f>
        <v>-2.0587737177598986E-2</v>
      </c>
      <c r="AE35" s="28">
        <v>2.8</v>
      </c>
      <c r="AF35" s="28">
        <v>2.2999999999999998</v>
      </c>
      <c r="AG35" s="31">
        <f>AF35-AE35</f>
        <v>-0.5</v>
      </c>
      <c r="AH35" s="32">
        <f>AG35/AE35</f>
        <v>-0.17857142857142858</v>
      </c>
    </row>
    <row r="36" spans="1:34" x14ac:dyDescent="0.35">
      <c r="A36" s="8" t="s">
        <v>34</v>
      </c>
      <c r="B36" s="52">
        <v>9793</v>
      </c>
      <c r="C36" s="53">
        <v>8749.7000000000007</v>
      </c>
      <c r="D36" s="53">
        <v>9030</v>
      </c>
      <c r="E36" s="23">
        <f>D36-B36</f>
        <v>-763</v>
      </c>
      <c r="F36" s="24">
        <f>E36/B36</f>
        <v>-7.7912794853466763E-2</v>
      </c>
      <c r="G36" s="24"/>
      <c r="H36" s="25">
        <v>358172</v>
      </c>
      <c r="I36" s="25">
        <v>802509</v>
      </c>
      <c r="J36" s="25">
        <v>639658</v>
      </c>
      <c r="K36" s="25">
        <f>J36-H36</f>
        <v>281486</v>
      </c>
      <c r="L36" s="24">
        <f>K36/H36</f>
        <v>0.78589616162067388</v>
      </c>
      <c r="N36" s="25">
        <v>9524726</v>
      </c>
      <c r="O36" s="25">
        <v>9226555</v>
      </c>
      <c r="P36" s="25">
        <v>9303737</v>
      </c>
      <c r="Q36" s="25">
        <f>P36-N36</f>
        <v>-220989</v>
      </c>
      <c r="R36" s="24">
        <f>Q36/N36</f>
        <v>-2.320161230884752E-2</v>
      </c>
      <c r="S36" s="24"/>
      <c r="T36" s="26">
        <v>401</v>
      </c>
      <c r="U36" s="26">
        <v>326</v>
      </c>
      <c r="V36" s="26">
        <v>543</v>
      </c>
      <c r="W36" s="26">
        <f>V36-T36</f>
        <v>142</v>
      </c>
      <c r="X36" s="24">
        <f>W36/T36</f>
        <v>0.35411471321695759</v>
      </c>
      <c r="Y36" s="25"/>
      <c r="Z36" s="27">
        <f>(T36*1000)/H36</f>
        <v>1.1195738360340841</v>
      </c>
      <c r="AA36" s="27">
        <f>(V36*1000)/J36</f>
        <v>0.84889112619556073</v>
      </c>
      <c r="AB36" s="29">
        <f>Z36-AA36</f>
        <v>0.27068270983852338</v>
      </c>
      <c r="AC36" s="24">
        <f>AB36/Z36</f>
        <v>0.24177298640469727</v>
      </c>
      <c r="AE36" s="28">
        <v>1.3</v>
      </c>
      <c r="AF36" s="28">
        <v>1.4</v>
      </c>
      <c r="AG36" s="31">
        <f>AF36-AE36</f>
        <v>9.9999999999999867E-2</v>
      </c>
      <c r="AH36" s="32">
        <f>AG36/AE36</f>
        <v>7.6923076923076816E-2</v>
      </c>
    </row>
    <row r="37" spans="1:34" x14ac:dyDescent="0.35">
      <c r="A37" s="8" t="s">
        <v>35</v>
      </c>
      <c r="B37" s="52">
        <v>4601.6000000000004</v>
      </c>
      <c r="C37" s="53">
        <v>4402.8999999999996</v>
      </c>
      <c r="D37" s="53">
        <v>4554.3</v>
      </c>
      <c r="E37" s="23">
        <f>D37-B37</f>
        <v>-47.300000000000182</v>
      </c>
      <c r="F37" s="24">
        <f>E37/B37</f>
        <v>-1.0279033379694057E-2</v>
      </c>
      <c r="G37" s="24"/>
      <c r="H37" s="25">
        <v>183001</v>
      </c>
      <c r="I37" s="25">
        <v>340996</v>
      </c>
      <c r="J37" s="25">
        <v>208126</v>
      </c>
      <c r="K37" s="25">
        <f>J37-H37</f>
        <v>25125</v>
      </c>
      <c r="L37" s="24">
        <f>K37/H37</f>
        <v>0.13729433172496325</v>
      </c>
      <c r="N37" s="25">
        <v>5102287</v>
      </c>
      <c r="O37" s="25">
        <v>5028348</v>
      </c>
      <c r="P37" s="25">
        <v>5033893</v>
      </c>
      <c r="Q37" s="25">
        <f>P37-N37</f>
        <v>-68394</v>
      </c>
      <c r="R37" s="24">
        <f>Q37/N37</f>
        <v>-1.3404577202340832E-2</v>
      </c>
      <c r="S37" s="24"/>
      <c r="T37" s="26">
        <v>284</v>
      </c>
      <c r="U37" s="26">
        <v>228</v>
      </c>
      <c r="V37" s="26">
        <v>341</v>
      </c>
      <c r="W37" s="26">
        <f>V37-T37</f>
        <v>57</v>
      </c>
      <c r="X37" s="24">
        <f>W37/T37</f>
        <v>0.20070422535211269</v>
      </c>
      <c r="Y37" s="25"/>
      <c r="Z37" s="27">
        <f>(T37*1000)/H37</f>
        <v>1.5519040879558035</v>
      </c>
      <c r="AA37" s="27">
        <f>(V37*1000)/J37</f>
        <v>1.6384305660993821</v>
      </c>
      <c r="AB37" s="29">
        <f>Z37-AA37</f>
        <v>-8.6526478143578611E-2</v>
      </c>
      <c r="AC37" s="24">
        <f>AB37/Z37</f>
        <v>-5.5755042347721939E-2</v>
      </c>
      <c r="AE37" s="28">
        <v>3</v>
      </c>
      <c r="AF37" s="28">
        <v>2.2999999999999998</v>
      </c>
      <c r="AG37" s="31">
        <f>AF37-AE37</f>
        <v>-0.70000000000000018</v>
      </c>
      <c r="AH37" s="32">
        <f>AG37/AE37</f>
        <v>-0.23333333333333339</v>
      </c>
    </row>
    <row r="38" spans="1:34" x14ac:dyDescent="0.35">
      <c r="A38" s="8" t="s">
        <v>36</v>
      </c>
      <c r="B38" s="52">
        <v>441.4</v>
      </c>
      <c r="C38" s="53">
        <v>408</v>
      </c>
      <c r="D38" s="53">
        <v>417.6</v>
      </c>
      <c r="E38" s="23">
        <f>D38-B38</f>
        <v>-23.799999999999955</v>
      </c>
      <c r="F38" s="24">
        <f>E38/B38</f>
        <v>-5.3919347530584402E-2</v>
      </c>
      <c r="G38" s="24"/>
      <c r="H38" s="25">
        <v>9462</v>
      </c>
      <c r="I38" s="25">
        <v>18933</v>
      </c>
      <c r="J38" s="25">
        <v>13316</v>
      </c>
      <c r="K38" s="25">
        <f>J38-H38</f>
        <v>3854</v>
      </c>
      <c r="L38" s="24">
        <f>K38/H38</f>
        <v>0.40731346438385119</v>
      </c>
      <c r="N38" s="25">
        <v>409836</v>
      </c>
      <c r="O38" s="25">
        <v>404945</v>
      </c>
      <c r="P38" s="25">
        <v>401429</v>
      </c>
      <c r="Q38" s="25">
        <f>P38-N38</f>
        <v>-8407</v>
      </c>
      <c r="R38" s="24">
        <f>Q38/N38</f>
        <v>-2.0513083282093326E-2</v>
      </c>
      <c r="S38" s="24"/>
      <c r="T38" s="26">
        <v>23</v>
      </c>
      <c r="U38" s="26">
        <v>18</v>
      </c>
      <c r="V38" s="26">
        <v>30</v>
      </c>
      <c r="W38" s="26">
        <f>V38-T38</f>
        <v>7</v>
      </c>
      <c r="X38" s="24">
        <f>W38/T38</f>
        <v>0.30434782608695654</v>
      </c>
      <c r="Y38" s="25"/>
      <c r="Z38" s="27">
        <f>(T38*1000)/H38</f>
        <v>2.4307757345170153</v>
      </c>
      <c r="AA38" s="27">
        <f>(V38*1000)/J38</f>
        <v>2.2529288074496847</v>
      </c>
      <c r="AB38" s="29">
        <f>Z38-AA38</f>
        <v>0.17784692706733063</v>
      </c>
      <c r="AC38" s="24">
        <f>AB38/Z38</f>
        <v>7.3164679300481844E-2</v>
      </c>
      <c r="AE38" s="28">
        <v>3</v>
      </c>
      <c r="AF38" s="28">
        <v>2.7</v>
      </c>
      <c r="AG38" s="31">
        <f>AF38-AE38</f>
        <v>-0.29999999999999982</v>
      </c>
      <c r="AH38" s="32">
        <f>AG38/AE38</f>
        <v>-9.9999999999999936E-2</v>
      </c>
    </row>
    <row r="39" spans="1:34" x14ac:dyDescent="0.35">
      <c r="A39" s="9" t="s">
        <v>37</v>
      </c>
      <c r="B39" s="52">
        <v>5597.1</v>
      </c>
      <c r="C39" s="53">
        <v>5277.3</v>
      </c>
      <c r="D39" s="53">
        <v>5381.3</v>
      </c>
      <c r="E39" s="23">
        <f>D39-B39</f>
        <v>-215.80000000000018</v>
      </c>
      <c r="F39" s="24">
        <f>E39/B39</f>
        <v>-3.8555680620321268E-2</v>
      </c>
      <c r="G39" s="24"/>
      <c r="H39" s="25">
        <v>246636</v>
      </c>
      <c r="I39" s="25">
        <v>318720</v>
      </c>
      <c r="J39" s="25">
        <v>289163</v>
      </c>
      <c r="K39" s="25">
        <f>J39-H39</f>
        <v>42527</v>
      </c>
      <c r="L39" s="24">
        <f>K39/H39</f>
        <v>0.17242819377544236</v>
      </c>
      <c r="N39" s="25">
        <v>5869890</v>
      </c>
      <c r="O39" s="25">
        <v>5698877</v>
      </c>
      <c r="P39" s="25">
        <v>5673734</v>
      </c>
      <c r="Q39" s="25">
        <f>P39-N39</f>
        <v>-196156</v>
      </c>
      <c r="R39" s="24">
        <f>Q39/N39</f>
        <v>-3.3417321278592954E-2</v>
      </c>
      <c r="S39" s="24"/>
      <c r="T39" s="26">
        <v>269</v>
      </c>
      <c r="U39" s="26">
        <v>247</v>
      </c>
      <c r="V39" s="26">
        <v>389</v>
      </c>
      <c r="W39" s="26">
        <f>V39-T39</f>
        <v>120</v>
      </c>
      <c r="X39" s="24">
        <f>W39/T39</f>
        <v>0.44609665427509293</v>
      </c>
      <c r="Y39" s="25"/>
      <c r="Z39" s="27">
        <f>(T39*1000)/H39</f>
        <v>1.0906761381144683</v>
      </c>
      <c r="AA39" s="27">
        <f>(V39*1000)/J39</f>
        <v>1.345262014849756</v>
      </c>
      <c r="AB39" s="29">
        <f>Z39-AA39</f>
        <v>-0.25458587673528776</v>
      </c>
      <c r="AC39" s="24">
        <f>AB39/Z39</f>
        <v>-0.23342023157800904</v>
      </c>
      <c r="AE39" s="28">
        <v>2.9</v>
      </c>
      <c r="AF39" s="28">
        <v>2.5</v>
      </c>
      <c r="AG39" s="31">
        <f>AF39-AE39</f>
        <v>-0.39999999999999991</v>
      </c>
      <c r="AH39" s="32">
        <f>AG39/AE39</f>
        <v>-0.13793103448275859</v>
      </c>
    </row>
    <row r="40" spans="1:34" x14ac:dyDescent="0.35">
      <c r="A40" s="9" t="s">
        <v>38</v>
      </c>
      <c r="B40" s="52">
        <v>1708.1</v>
      </c>
      <c r="C40" s="53">
        <v>1612.5</v>
      </c>
      <c r="D40" s="53">
        <v>1652.1</v>
      </c>
      <c r="E40" s="23">
        <f>D40-B40</f>
        <v>-56</v>
      </c>
      <c r="F40" s="24">
        <f>E40/B40</f>
        <v>-3.278496575141971E-2</v>
      </c>
      <c r="G40" s="24"/>
      <c r="H40" s="25">
        <v>57563</v>
      </c>
      <c r="I40" s="25">
        <v>96447</v>
      </c>
      <c r="J40" s="25">
        <v>50443</v>
      </c>
      <c r="K40" s="25">
        <f>J40-H40</f>
        <v>-7120</v>
      </c>
      <c r="L40" s="24">
        <f>K40/H40</f>
        <v>-0.12369056511995552</v>
      </c>
      <c r="N40" s="25">
        <v>1853060</v>
      </c>
      <c r="O40" s="25">
        <v>1861590</v>
      </c>
      <c r="P40" s="25">
        <v>1860060</v>
      </c>
      <c r="Q40" s="25">
        <f>P40-N40</f>
        <v>7000</v>
      </c>
      <c r="R40" s="24">
        <f>Q40/N40</f>
        <v>3.7775355358164332E-3</v>
      </c>
      <c r="S40" s="24"/>
      <c r="T40" s="26">
        <v>81</v>
      </c>
      <c r="U40" s="26">
        <v>73</v>
      </c>
      <c r="V40" s="26">
        <v>117</v>
      </c>
      <c r="W40" s="26">
        <f>V40-T40</f>
        <v>36</v>
      </c>
      <c r="X40" s="24">
        <f>W40/T40</f>
        <v>0.44444444444444442</v>
      </c>
      <c r="Y40" s="25"/>
      <c r="Z40" s="27">
        <f>(T40*1000)/H40</f>
        <v>1.4071539009433143</v>
      </c>
      <c r="AA40" s="27">
        <f>(V40*1000)/J40</f>
        <v>2.319449675871776</v>
      </c>
      <c r="AB40" s="29">
        <f>Z40-AA40</f>
        <v>-0.9122957749284617</v>
      </c>
      <c r="AC40" s="24">
        <f>AB40/Z40</f>
        <v>-0.64832693447169187</v>
      </c>
      <c r="AE40" s="28">
        <v>2.9</v>
      </c>
      <c r="AF40" s="28">
        <v>2.5</v>
      </c>
      <c r="AG40" s="31">
        <f>AF40-AE40</f>
        <v>-0.39999999999999991</v>
      </c>
      <c r="AH40" s="32">
        <f>AG40/AE40</f>
        <v>-0.13793103448275859</v>
      </c>
    </row>
    <row r="41" spans="1:34" x14ac:dyDescent="0.35">
      <c r="A41" s="9" t="s">
        <v>39</v>
      </c>
      <c r="B41" s="52">
        <v>1961.6</v>
      </c>
      <c r="C41" s="53">
        <v>1820.3</v>
      </c>
      <c r="D41" s="53">
        <v>1886.2</v>
      </c>
      <c r="E41" s="23">
        <f>D41-B41</f>
        <v>-75.399999999999864</v>
      </c>
      <c r="F41" s="24">
        <f>E41/B41</f>
        <v>-3.8438009787928155E-2</v>
      </c>
      <c r="G41" s="24"/>
      <c r="H41" s="25">
        <v>71708</v>
      </c>
      <c r="I41" s="25">
        <v>147884</v>
      </c>
      <c r="J41" s="25">
        <v>95612</v>
      </c>
      <c r="K41" s="25">
        <f>J41-H41</f>
        <v>23904</v>
      </c>
      <c r="L41" s="24">
        <f>K41/H41</f>
        <v>0.33335192726055668</v>
      </c>
      <c r="N41" s="25">
        <v>2109607</v>
      </c>
      <c r="O41" s="25">
        <v>2122565</v>
      </c>
      <c r="P41" s="25">
        <v>2168534</v>
      </c>
      <c r="Q41" s="25">
        <f>P41-N41</f>
        <v>58927</v>
      </c>
      <c r="R41" s="24">
        <f>Q41/N41</f>
        <v>2.7932690780794717E-2</v>
      </c>
      <c r="S41" s="24"/>
      <c r="T41" s="26">
        <v>101</v>
      </c>
      <c r="U41" s="26">
        <v>99</v>
      </c>
      <c r="V41" s="26">
        <v>141</v>
      </c>
      <c r="W41" s="26">
        <f>V41-T41</f>
        <v>40</v>
      </c>
      <c r="X41" s="24">
        <f>W41/T41</f>
        <v>0.39603960396039606</v>
      </c>
      <c r="Y41" s="25"/>
      <c r="Z41" s="27">
        <f>(T41*1000)/H41</f>
        <v>1.4084899871701901</v>
      </c>
      <c r="AA41" s="27">
        <f>(V41*1000)/J41</f>
        <v>1.474710287411622</v>
      </c>
      <c r="AB41" s="29">
        <f>Z41-AA41</f>
        <v>-6.6220300241431884E-2</v>
      </c>
      <c r="AC41" s="24">
        <f>AB41/Z41</f>
        <v>-4.7015101878342555E-2</v>
      </c>
      <c r="AE41" s="28">
        <v>2.6</v>
      </c>
      <c r="AF41" s="28">
        <v>2.2000000000000002</v>
      </c>
      <c r="AG41" s="31">
        <f>AF41-AE41</f>
        <v>-0.39999999999999991</v>
      </c>
      <c r="AH41" s="32">
        <f>AG41/AE41</f>
        <v>-0.1538461538461538</v>
      </c>
    </row>
    <row r="42" spans="1:34" x14ac:dyDescent="0.35">
      <c r="A42" s="9" t="s">
        <v>40</v>
      </c>
      <c r="B42" s="52">
        <v>6077.6</v>
      </c>
      <c r="C42" s="53">
        <v>5626.1</v>
      </c>
      <c r="D42" s="53">
        <v>5760.8</v>
      </c>
      <c r="E42" s="23">
        <f>D42-B42</f>
        <v>-316.80000000000018</v>
      </c>
      <c r="F42" s="24">
        <f>E42/B42</f>
        <v>-5.2125839147031748E-2</v>
      </c>
      <c r="G42" s="24"/>
      <c r="H42" s="25">
        <v>301658</v>
      </c>
      <c r="I42" s="25">
        <v>444342</v>
      </c>
      <c r="J42" s="25">
        <v>377808</v>
      </c>
      <c r="K42" s="25">
        <f>J42-H42</f>
        <v>76150</v>
      </c>
      <c r="L42" s="24">
        <f>K42/H42</f>
        <v>0.25243819159445463</v>
      </c>
      <c r="N42" s="25">
        <v>6526543</v>
      </c>
      <c r="O42" s="25">
        <v>6314482</v>
      </c>
      <c r="P42" s="25">
        <v>6270198</v>
      </c>
      <c r="Q42" s="25">
        <f>P42-N42</f>
        <v>-256345</v>
      </c>
      <c r="R42" s="24">
        <f>Q42/N42</f>
        <v>-3.9277301934577007E-2</v>
      </c>
      <c r="S42" s="24"/>
      <c r="T42" s="26">
        <v>260</v>
      </c>
      <c r="U42" s="26">
        <v>260</v>
      </c>
      <c r="V42" s="26">
        <v>420</v>
      </c>
      <c r="W42" s="26">
        <f>V42-T42</f>
        <v>160</v>
      </c>
      <c r="X42" s="24">
        <f>W42/T42</f>
        <v>0.61538461538461542</v>
      </c>
      <c r="Y42" s="25"/>
      <c r="Z42" s="27">
        <f>(T42*1000)/H42</f>
        <v>0.86190321489899158</v>
      </c>
      <c r="AA42" s="27">
        <f>(V42*1000)/J42</f>
        <v>1.1116757718206074</v>
      </c>
      <c r="AB42" s="29">
        <f>Z42-AA42</f>
        <v>-0.24977255692161582</v>
      </c>
      <c r="AC42" s="24">
        <f>AB42/Z42</f>
        <v>-0.28979188452254145</v>
      </c>
      <c r="AE42" s="28">
        <v>1.7</v>
      </c>
      <c r="AF42" s="28">
        <v>1.9</v>
      </c>
      <c r="AG42" s="31">
        <f>AF42-AE42</f>
        <v>0.19999999999999996</v>
      </c>
      <c r="AH42" s="32">
        <f>AG42/AE42</f>
        <v>0.11764705882352938</v>
      </c>
    </row>
    <row r="43" spans="1:34" x14ac:dyDescent="0.35">
      <c r="A43" s="9" t="s">
        <v>41</v>
      </c>
      <c r="B43" s="52">
        <v>504.5</v>
      </c>
      <c r="C43" s="53">
        <v>461.9</v>
      </c>
      <c r="D43" s="53">
        <v>479.2</v>
      </c>
      <c r="E43" s="23">
        <f>D43-B43</f>
        <v>-25.300000000000011</v>
      </c>
      <c r="F43" s="24">
        <f>E43/B43</f>
        <v>-5.0148662041625394E-2</v>
      </c>
      <c r="G43" s="24"/>
      <c r="H43" s="25">
        <v>20176</v>
      </c>
      <c r="I43" s="25">
        <v>38946</v>
      </c>
      <c r="J43" s="25">
        <v>29528</v>
      </c>
      <c r="K43" s="25">
        <f>J43-H43</f>
        <v>9352</v>
      </c>
      <c r="L43" s="24">
        <f>K43/H43</f>
        <v>0.46352101506740684</v>
      </c>
      <c r="N43" s="25">
        <v>561826</v>
      </c>
      <c r="O43" s="25">
        <v>535860</v>
      </c>
      <c r="P43" s="25">
        <v>551654</v>
      </c>
      <c r="Q43" s="25">
        <f>P43-N43</f>
        <v>-10172</v>
      </c>
      <c r="R43" s="24">
        <f>Q43/N43</f>
        <v>-1.8105249668046691E-2</v>
      </c>
      <c r="S43" s="24"/>
      <c r="T43" s="26">
        <v>24</v>
      </c>
      <c r="U43" s="26">
        <v>20</v>
      </c>
      <c r="V43" s="26">
        <v>37</v>
      </c>
      <c r="W43" s="26">
        <f>V43-T43</f>
        <v>13</v>
      </c>
      <c r="X43" s="24">
        <f>W43/T43</f>
        <v>0.54166666666666663</v>
      </c>
      <c r="Y43" s="25"/>
      <c r="Z43" s="27">
        <f>(T43*1000)/H43</f>
        <v>1.1895321173671689</v>
      </c>
      <c r="AA43" s="27">
        <f>(V43*1000)/J43</f>
        <v>1.2530479544838797</v>
      </c>
      <c r="AB43" s="29">
        <f>Z43-AA43</f>
        <v>-6.3515837116710827E-2</v>
      </c>
      <c r="AC43" s="24">
        <f>AB43/Z43</f>
        <v>-5.3395647069448236E-2</v>
      </c>
      <c r="AE43" s="28">
        <v>2</v>
      </c>
      <c r="AF43" s="28">
        <v>2.2000000000000002</v>
      </c>
      <c r="AG43" s="31">
        <f>AF43-AE43</f>
        <v>0.20000000000000018</v>
      </c>
      <c r="AH43" s="32">
        <f>AG43/AE43</f>
        <v>0.10000000000000009</v>
      </c>
    </row>
    <row r="44" spans="1:34" x14ac:dyDescent="0.35">
      <c r="A44" s="10" t="s">
        <v>42</v>
      </c>
      <c r="B44" s="52">
        <v>2199.3000000000002</v>
      </c>
      <c r="C44" s="53">
        <v>2092</v>
      </c>
      <c r="D44" s="53">
        <v>2157.5</v>
      </c>
      <c r="E44" s="23">
        <f>D44-B44</f>
        <v>-41.800000000000182</v>
      </c>
      <c r="F44" s="24">
        <f>E44/B44</f>
        <v>-1.9006047378711491E-2</v>
      </c>
      <c r="G44" s="24"/>
      <c r="H44" s="25">
        <v>55680</v>
      </c>
      <c r="I44" s="25">
        <v>130857</v>
      </c>
      <c r="J44" s="25">
        <v>94322</v>
      </c>
      <c r="K44" s="25">
        <f>J44-H44</f>
        <v>38642</v>
      </c>
      <c r="L44" s="24">
        <f>K44/H44</f>
        <v>0.69400143678160919</v>
      </c>
      <c r="N44" s="25">
        <v>2368998</v>
      </c>
      <c r="O44" s="25">
        <v>2437115</v>
      </c>
      <c r="P44" s="25">
        <v>2407798</v>
      </c>
      <c r="Q44" s="25">
        <f>P44-N44</f>
        <v>38800</v>
      </c>
      <c r="R44" s="24">
        <f>Q44/N44</f>
        <v>1.6378232484788927E-2</v>
      </c>
      <c r="S44" s="24"/>
      <c r="T44" s="26">
        <v>110</v>
      </c>
      <c r="U44" s="26">
        <v>123</v>
      </c>
      <c r="V44" s="26">
        <v>179</v>
      </c>
      <c r="W44" s="26">
        <f>V44-T44</f>
        <v>69</v>
      </c>
      <c r="X44" s="24">
        <f>W44/T44</f>
        <v>0.62727272727272732</v>
      </c>
      <c r="Y44" s="25"/>
      <c r="Z44" s="27">
        <f>(T44*1000)/H44</f>
        <v>1.9755747126436782</v>
      </c>
      <c r="AA44" s="27">
        <f>(V44*1000)/J44</f>
        <v>1.8977545005407011</v>
      </c>
      <c r="AB44" s="29">
        <f>Z44-AA44</f>
        <v>7.7820212102977182E-2</v>
      </c>
      <c r="AC44" s="24">
        <f>AB44/Z44</f>
        <v>3.9391176453579722E-2</v>
      </c>
      <c r="AE44" s="28">
        <v>2.7</v>
      </c>
      <c r="AF44" s="28">
        <v>3</v>
      </c>
      <c r="AG44" s="31">
        <f>AF44-AE44</f>
        <v>0.29999999999999982</v>
      </c>
      <c r="AH44" s="32">
        <f>AG44/AE44</f>
        <v>0.11111111111111104</v>
      </c>
    </row>
    <row r="45" spans="1:34" x14ac:dyDescent="0.35">
      <c r="A45" s="10" t="s">
        <v>43</v>
      </c>
      <c r="B45" s="52">
        <v>442</v>
      </c>
      <c r="C45" s="53">
        <v>430.3</v>
      </c>
      <c r="D45" s="53">
        <v>439.5</v>
      </c>
      <c r="E45" s="23">
        <f>D45-B45</f>
        <v>-2.5</v>
      </c>
      <c r="F45" s="24">
        <f>E45/B45</f>
        <v>-5.6561085972850677E-3</v>
      </c>
      <c r="G45" s="24"/>
      <c r="H45" s="25">
        <v>13847</v>
      </c>
      <c r="I45" s="25">
        <v>17575</v>
      </c>
      <c r="J45" s="25">
        <v>13347</v>
      </c>
      <c r="K45" s="25">
        <f>J45-H45</f>
        <v>-500</v>
      </c>
      <c r="L45" s="24">
        <f>K45/H45</f>
        <v>-3.6108904455838808E-2</v>
      </c>
      <c r="N45" s="25">
        <v>465041</v>
      </c>
      <c r="O45" s="25">
        <v>474305</v>
      </c>
      <c r="P45" s="25">
        <v>471319</v>
      </c>
      <c r="Q45" s="25">
        <f>P45-N45</f>
        <v>6278</v>
      </c>
      <c r="R45" s="24">
        <f>Q45/N45</f>
        <v>1.3499884956380191E-2</v>
      </c>
      <c r="S45" s="24"/>
      <c r="T45" s="26">
        <v>21</v>
      </c>
      <c r="U45" s="26">
        <v>22</v>
      </c>
      <c r="V45" s="26">
        <v>32</v>
      </c>
      <c r="W45" s="26">
        <f>V45-T45</f>
        <v>11</v>
      </c>
      <c r="X45" s="24">
        <f>W45/T45</f>
        <v>0.52380952380952384</v>
      </c>
      <c r="Y45" s="25"/>
      <c r="Z45" s="27">
        <f>(T45*1000)/H45</f>
        <v>1.51657398714523</v>
      </c>
      <c r="AA45" s="27">
        <f>(V45*1000)/J45</f>
        <v>2.397542518918109</v>
      </c>
      <c r="AB45" s="29">
        <f>Z45-AA45</f>
        <v>-0.88096853177287904</v>
      </c>
      <c r="AC45" s="24">
        <f>AB45/Z45</f>
        <v>-0.58089386949805033</v>
      </c>
      <c r="AE45" s="28">
        <v>2.2999999999999998</v>
      </c>
      <c r="AF45" s="28">
        <v>2.1</v>
      </c>
      <c r="AG45" s="31">
        <f>AF45-AE45</f>
        <v>-0.19999999999999973</v>
      </c>
      <c r="AH45" s="32">
        <f>AG45/AE45</f>
        <v>-8.6956521739130321E-2</v>
      </c>
    </row>
    <row r="46" spans="1:34" x14ac:dyDescent="0.35">
      <c r="A46" s="10" t="s">
        <v>44</v>
      </c>
      <c r="B46" s="52">
        <v>3126.5</v>
      </c>
      <c r="C46" s="53">
        <v>3018.5</v>
      </c>
      <c r="D46" s="53">
        <v>3099.2</v>
      </c>
      <c r="E46" s="23">
        <f>D46-B46</f>
        <v>-27.300000000000182</v>
      </c>
      <c r="F46" s="24">
        <f>E46/B46</f>
        <v>-8.7318087318087895E-3</v>
      </c>
      <c r="G46" s="24"/>
      <c r="H46" s="25">
        <v>114311</v>
      </c>
      <c r="I46" s="25">
        <v>265044</v>
      </c>
      <c r="J46" s="25">
        <v>139817</v>
      </c>
      <c r="K46" s="25">
        <f>J46-H46</f>
        <v>25506</v>
      </c>
      <c r="L46" s="24">
        <f>K46/H46</f>
        <v>0.22312813290059574</v>
      </c>
      <c r="N46" s="25">
        <v>3341366</v>
      </c>
      <c r="O46" s="25">
        <v>3396932</v>
      </c>
      <c r="P46" s="25">
        <v>3313097</v>
      </c>
      <c r="Q46" s="25">
        <f>P46-N46</f>
        <v>-28269</v>
      </c>
      <c r="R46" s="24">
        <f>Q46/N46</f>
        <v>-8.4603123393246962E-3</v>
      </c>
      <c r="S46" s="24"/>
      <c r="T46" s="26">
        <v>158</v>
      </c>
      <c r="U46" s="26">
        <v>142</v>
      </c>
      <c r="V46" s="26">
        <v>227</v>
      </c>
      <c r="W46" s="26">
        <f>V46-T46</f>
        <v>69</v>
      </c>
      <c r="X46" s="24">
        <f>W46/T46</f>
        <v>0.43670886075949367</v>
      </c>
      <c r="Y46" s="25"/>
      <c r="Z46" s="27">
        <f>(T46*1000)/H46</f>
        <v>1.3821941895355652</v>
      </c>
      <c r="AA46" s="27">
        <f>(V46*1000)/J46</f>
        <v>1.6235507842393986</v>
      </c>
      <c r="AB46" s="29">
        <f>Z46-AA46</f>
        <v>-0.24135659470383342</v>
      </c>
      <c r="AC46" s="24">
        <f>AB46/Z46</f>
        <v>-0.17461844112145508</v>
      </c>
      <c r="AE46" s="28">
        <v>2.2000000000000002</v>
      </c>
      <c r="AF46" s="28">
        <v>2.9</v>
      </c>
      <c r="AG46" s="31">
        <f>AF46-AE46</f>
        <v>0.69999999999999973</v>
      </c>
      <c r="AH46" s="32">
        <f>AG46/AE46</f>
        <v>0.31818181818181801</v>
      </c>
    </row>
    <row r="47" spans="1:34" x14ac:dyDescent="0.35">
      <c r="A47" s="10" t="s">
        <v>45</v>
      </c>
      <c r="B47" s="52">
        <v>12892.9</v>
      </c>
      <c r="C47" s="53">
        <v>12248.6</v>
      </c>
      <c r="D47" s="53">
        <v>12909.9</v>
      </c>
      <c r="E47" s="23">
        <f>D47-B47</f>
        <v>17</v>
      </c>
      <c r="F47" s="24">
        <f>E47/B47</f>
        <v>1.3185551737778158E-3</v>
      </c>
      <c r="G47" s="24"/>
      <c r="H47" s="25">
        <v>498048</v>
      </c>
      <c r="I47" s="25">
        <v>1043490</v>
      </c>
      <c r="J47" s="25">
        <v>769958</v>
      </c>
      <c r="K47" s="25">
        <f>J47-H47</f>
        <v>271910</v>
      </c>
      <c r="L47" s="24">
        <f>K47/H47</f>
        <v>0.54595139424312511</v>
      </c>
      <c r="N47" s="25">
        <v>14145807</v>
      </c>
      <c r="O47" s="25">
        <v>14220838</v>
      </c>
      <c r="P47" s="25">
        <v>14204236</v>
      </c>
      <c r="Q47" s="25">
        <f>P47-N47</f>
        <v>58429</v>
      </c>
      <c r="R47" s="24">
        <f>Q47/N47</f>
        <v>4.1304819159486625E-3</v>
      </c>
      <c r="S47" s="24"/>
      <c r="T47" s="26">
        <v>559</v>
      </c>
      <c r="U47" s="26">
        <v>609</v>
      </c>
      <c r="V47" s="26">
        <v>807</v>
      </c>
      <c r="W47" s="26">
        <f>V47-T47</f>
        <v>248</v>
      </c>
      <c r="X47" s="24">
        <f>W47/T47</f>
        <v>0.44364937388193204</v>
      </c>
      <c r="Y47" s="25"/>
      <c r="Z47" s="27">
        <f>(T47*1000)/H47</f>
        <v>1.12238177846312</v>
      </c>
      <c r="AA47" s="27">
        <f>(V47*1000)/J47</f>
        <v>1.0481091176401829</v>
      </c>
      <c r="AB47" s="29">
        <f>Z47-AA47</f>
        <v>7.4272660822937153E-2</v>
      </c>
      <c r="AC47" s="24">
        <f>AB47/Z47</f>
        <v>6.6174150585943114E-2</v>
      </c>
      <c r="AE47" s="28">
        <v>2.6</v>
      </c>
      <c r="AF47" s="28">
        <v>2.9</v>
      </c>
      <c r="AG47" s="31">
        <f>AF47-AE47</f>
        <v>0.29999999999999982</v>
      </c>
      <c r="AH47" s="32">
        <f>AG47/AE47</f>
        <v>0.11538461538461531</v>
      </c>
    </row>
    <row r="48" spans="1:34" x14ac:dyDescent="0.35">
      <c r="A48" s="10" t="s">
        <v>46</v>
      </c>
      <c r="B48" s="52">
        <v>1567.8</v>
      </c>
      <c r="C48" s="53">
        <v>1546.6</v>
      </c>
      <c r="D48" s="53">
        <v>1627.8</v>
      </c>
      <c r="E48" s="23">
        <f>D48-B48</f>
        <v>60</v>
      </c>
      <c r="F48" s="24">
        <f>E48/B48</f>
        <v>3.8270187523918871E-2</v>
      </c>
      <c r="G48" s="24"/>
      <c r="H48" s="25">
        <v>38991</v>
      </c>
      <c r="I48" s="25">
        <v>62319</v>
      </c>
      <c r="J48" s="25">
        <v>37373</v>
      </c>
      <c r="K48" s="25">
        <f>J48-H48</f>
        <v>-1618</v>
      </c>
      <c r="L48" s="24">
        <f>K48/H48</f>
        <v>-4.1496755661562926E-2</v>
      </c>
      <c r="N48" s="25">
        <v>1623452</v>
      </c>
      <c r="O48" s="25">
        <v>1637215</v>
      </c>
      <c r="P48" s="25">
        <v>1674192</v>
      </c>
      <c r="Q48" s="25">
        <f>P48-N48</f>
        <v>50740</v>
      </c>
      <c r="R48" s="24">
        <f>Q48/N48</f>
        <v>3.1254388796219411E-2</v>
      </c>
      <c r="S48" s="24"/>
      <c r="T48" s="26">
        <v>73</v>
      </c>
      <c r="U48" s="26">
        <v>69</v>
      </c>
      <c r="V48" s="26">
        <v>111</v>
      </c>
      <c r="W48" s="26">
        <f>V48-T48</f>
        <v>38</v>
      </c>
      <c r="X48" s="24">
        <f>W48/T48</f>
        <v>0.52054794520547942</v>
      </c>
      <c r="Y48" s="25"/>
      <c r="Z48" s="27">
        <f>(T48*1000)/H48</f>
        <v>1.872226924161986</v>
      </c>
      <c r="AA48" s="27">
        <f>(V48*1000)/J48</f>
        <v>2.9700585984534289</v>
      </c>
      <c r="AB48" s="29">
        <f>Z48-AA48</f>
        <v>-1.0978316742914429</v>
      </c>
      <c r="AC48" s="24">
        <f>AB48/Z48</f>
        <v>-0.58637746318215966</v>
      </c>
      <c r="AE48" s="28">
        <v>2.6</v>
      </c>
      <c r="AF48" s="28">
        <v>2.4</v>
      </c>
      <c r="AG48" s="31">
        <f>AF48-AE48</f>
        <v>-0.20000000000000018</v>
      </c>
      <c r="AH48" s="32">
        <f>AG48/AE48</f>
        <v>-7.6923076923076983E-2</v>
      </c>
    </row>
    <row r="49" spans="1:34" x14ac:dyDescent="0.35">
      <c r="A49" s="11" t="s">
        <v>47</v>
      </c>
      <c r="B49" s="52">
        <v>315.3</v>
      </c>
      <c r="C49" s="53">
        <v>286.7</v>
      </c>
      <c r="D49" s="53">
        <v>295.39999999999998</v>
      </c>
      <c r="E49" s="23">
        <f>D49-B49</f>
        <v>-19.900000000000034</v>
      </c>
      <c r="F49" s="24">
        <f>E49/B49</f>
        <v>-6.3114494132572266E-2</v>
      </c>
      <c r="G49" s="24"/>
      <c r="H49" s="25">
        <v>8539</v>
      </c>
      <c r="I49" s="25">
        <v>12714</v>
      </c>
      <c r="J49" s="25">
        <v>8771</v>
      </c>
      <c r="K49" s="25">
        <f>J49-H49</f>
        <v>232</v>
      </c>
      <c r="L49" s="24">
        <f>K49/H49</f>
        <v>2.7169457781941679E-2</v>
      </c>
      <c r="N49" s="25">
        <v>344591</v>
      </c>
      <c r="O49" s="25">
        <v>318369</v>
      </c>
      <c r="P49" s="25">
        <v>318528</v>
      </c>
      <c r="Q49" s="25">
        <f>P49-N49</f>
        <v>-26063</v>
      </c>
      <c r="R49" s="24">
        <f>Q49/N49</f>
        <v>-7.5634592894184699E-2</v>
      </c>
      <c r="S49" s="24"/>
      <c r="T49" s="26">
        <v>16</v>
      </c>
      <c r="U49" s="26">
        <v>16</v>
      </c>
      <c r="V49" s="26">
        <v>25</v>
      </c>
      <c r="W49" s="26">
        <f>V49-T49</f>
        <v>9</v>
      </c>
      <c r="X49" s="24">
        <f>W49/T49</f>
        <v>0.5625</v>
      </c>
      <c r="Y49" s="25"/>
      <c r="Z49" s="27">
        <f>(T49*1000)/H49</f>
        <v>1.8737557090994261</v>
      </c>
      <c r="AA49" s="27">
        <f>(V49*1000)/J49</f>
        <v>2.8503021320259947</v>
      </c>
      <c r="AB49" s="29">
        <f>Z49-AA49</f>
        <v>-0.97654642292656857</v>
      </c>
      <c r="AC49" s="24">
        <f>AB49/Z49</f>
        <v>-0.52117061908562312</v>
      </c>
      <c r="AE49" s="28">
        <v>2.2000000000000002</v>
      </c>
      <c r="AF49" s="28">
        <v>2.1</v>
      </c>
      <c r="AG49" s="31">
        <f>AF49-AE49</f>
        <v>-0.10000000000000009</v>
      </c>
      <c r="AH49" s="32">
        <f>AG49/AE49</f>
        <v>-4.5454545454545491E-2</v>
      </c>
    </row>
    <row r="50" spans="1:34" x14ac:dyDescent="0.35">
      <c r="A50" s="11" t="s">
        <v>48</v>
      </c>
      <c r="B50" s="52">
        <v>4077.2</v>
      </c>
      <c r="C50" s="53">
        <v>3878.2</v>
      </c>
      <c r="D50" s="53">
        <v>3957.7</v>
      </c>
      <c r="E50" s="23">
        <f>D50-B50</f>
        <v>-119.5</v>
      </c>
      <c r="F50" s="24">
        <f>E50/B50</f>
        <v>-2.9309329932306488E-2</v>
      </c>
      <c r="G50" s="24"/>
      <c r="H50" s="25">
        <v>113437</v>
      </c>
      <c r="I50" s="25">
        <v>262900</v>
      </c>
      <c r="J50" s="25">
        <v>154126</v>
      </c>
      <c r="K50" s="25">
        <f>J50-H50</f>
        <v>40689</v>
      </c>
      <c r="L50" s="24">
        <f>K50/H50</f>
        <v>0.35869249010463961</v>
      </c>
      <c r="N50" s="25">
        <v>4452045</v>
      </c>
      <c r="O50" s="25">
        <v>4290462</v>
      </c>
      <c r="P50" s="25">
        <v>4256634</v>
      </c>
      <c r="Q50" s="25">
        <f>P50-N50</f>
        <v>-195411</v>
      </c>
      <c r="R50" s="24">
        <f>Q50/N50</f>
        <v>-4.3892413486386596E-2</v>
      </c>
      <c r="S50" s="24"/>
      <c r="T50" s="26">
        <v>216</v>
      </c>
      <c r="U50" s="26">
        <v>194</v>
      </c>
      <c r="V50" s="26">
        <v>328</v>
      </c>
      <c r="W50" s="26">
        <f>V50-T50</f>
        <v>112</v>
      </c>
      <c r="X50" s="24">
        <f>W50/T50</f>
        <v>0.51851851851851849</v>
      </c>
      <c r="Y50" s="25"/>
      <c r="Z50" s="27">
        <f>(T50*1000)/H50</f>
        <v>1.9041406243112917</v>
      </c>
      <c r="AA50" s="27">
        <f>(V50*1000)/J50</f>
        <v>2.128128933470018</v>
      </c>
      <c r="AB50" s="29">
        <f>Z50-AA50</f>
        <v>-0.22398830915872625</v>
      </c>
      <c r="AC50" s="24">
        <f>AB50/Z50</f>
        <v>-0.11763223067610384</v>
      </c>
      <c r="AE50" s="28">
        <v>2.2000000000000002</v>
      </c>
      <c r="AF50" s="28">
        <v>2.2000000000000002</v>
      </c>
      <c r="AG50" s="31">
        <f>AF50-AE50</f>
        <v>0</v>
      </c>
      <c r="AH50" s="32">
        <f>AG50/AE50</f>
        <v>0</v>
      </c>
    </row>
    <row r="51" spans="1:34" x14ac:dyDescent="0.35">
      <c r="A51" s="11" t="s">
        <v>49</v>
      </c>
      <c r="B51" s="52">
        <v>3488.1</v>
      </c>
      <c r="C51" s="53">
        <v>3260.2</v>
      </c>
      <c r="D51" s="53">
        <v>3442.2</v>
      </c>
      <c r="E51" s="23">
        <f>D51-B51</f>
        <v>-45.900000000000091</v>
      </c>
      <c r="F51" s="24">
        <f>E51/B51</f>
        <v>-1.3159026404059544E-2</v>
      </c>
      <c r="G51" s="24"/>
      <c r="H51" s="25">
        <v>154915</v>
      </c>
      <c r="I51" s="25">
        <v>277802</v>
      </c>
      <c r="J51" s="25">
        <v>198088</v>
      </c>
      <c r="K51" s="25">
        <f>J51-H51</f>
        <v>43173</v>
      </c>
      <c r="L51" s="24">
        <f>K51/H51</f>
        <v>0.27868831294580898</v>
      </c>
      <c r="N51" s="25">
        <v>3939393</v>
      </c>
      <c r="O51" s="25">
        <v>3981810</v>
      </c>
      <c r="P51" s="25">
        <v>3935591</v>
      </c>
      <c r="Q51" s="25">
        <f>P51-N51</f>
        <v>-3802</v>
      </c>
      <c r="R51" s="24">
        <f>Q51/N51</f>
        <v>-9.6512330706786552E-4</v>
      </c>
      <c r="S51" s="24"/>
      <c r="T51" s="26">
        <v>155</v>
      </c>
      <c r="U51" s="26">
        <v>125</v>
      </c>
      <c r="V51" s="26">
        <v>224</v>
      </c>
      <c r="W51" s="26">
        <f>V51-T51</f>
        <v>69</v>
      </c>
      <c r="X51" s="24">
        <f>W51/T51</f>
        <v>0.44516129032258067</v>
      </c>
      <c r="Y51" s="25"/>
      <c r="Z51" s="27">
        <f>(T51*1000)/H51</f>
        <v>1.0005486879901881</v>
      </c>
      <c r="AA51" s="27">
        <f>(V51*1000)/J51</f>
        <v>1.1308105488469771</v>
      </c>
      <c r="AB51" s="29">
        <f>Z51-AA51</f>
        <v>-0.13026186085678892</v>
      </c>
      <c r="AC51" s="24">
        <f>AB51/Z51</f>
        <v>-0.13019042693309327</v>
      </c>
      <c r="AE51" s="28">
        <v>2.2000000000000002</v>
      </c>
      <c r="AF51" s="28">
        <v>1.7</v>
      </c>
      <c r="AG51" s="31">
        <f>AF51-AE51</f>
        <v>-0.50000000000000022</v>
      </c>
      <c r="AH51" s="32">
        <f>AG51/AE51</f>
        <v>-0.22727272727272735</v>
      </c>
    </row>
    <row r="52" spans="1:34" x14ac:dyDescent="0.35">
      <c r="A52" s="11" t="s">
        <v>50</v>
      </c>
      <c r="B52" s="52">
        <v>717.2</v>
      </c>
      <c r="C52" s="53">
        <v>673</v>
      </c>
      <c r="D52" s="53">
        <v>691.3</v>
      </c>
      <c r="E52" s="23">
        <f>D52-B52</f>
        <v>-25.900000000000091</v>
      </c>
      <c r="F52" s="24">
        <f>E52/B52</f>
        <v>-3.6112660345789305E-2</v>
      </c>
      <c r="G52" s="24"/>
      <c r="H52" s="25">
        <v>39716</v>
      </c>
      <c r="I52" s="25">
        <v>58787</v>
      </c>
      <c r="J52" s="25">
        <v>34341</v>
      </c>
      <c r="K52" s="25">
        <f>J52-H52</f>
        <v>-5375</v>
      </c>
      <c r="L52" s="24">
        <f>K52/H52</f>
        <v>-0.13533588478195185</v>
      </c>
      <c r="N52" s="25">
        <v>802987</v>
      </c>
      <c r="O52" s="25">
        <v>793305</v>
      </c>
      <c r="P52" s="25">
        <v>791930</v>
      </c>
      <c r="Q52" s="25">
        <f>P52-N52</f>
        <v>-11057</v>
      </c>
      <c r="R52" s="24">
        <f>Q52/N52</f>
        <v>-1.3769836871580735E-2</v>
      </c>
      <c r="S52" s="24"/>
      <c r="T52" s="26">
        <v>42</v>
      </c>
      <c r="U52" s="26">
        <v>45</v>
      </c>
      <c r="V52" s="26">
        <v>60</v>
      </c>
      <c r="W52" s="26">
        <f>V52-T52</f>
        <v>18</v>
      </c>
      <c r="X52" s="24">
        <f>W52/T52</f>
        <v>0.42857142857142855</v>
      </c>
      <c r="Y52" s="25"/>
      <c r="Z52" s="27">
        <f>(T52*1000)/H52</f>
        <v>1.0575083089938564</v>
      </c>
      <c r="AA52" s="27">
        <f>(V52*1000)/J52</f>
        <v>1.7471826679479339</v>
      </c>
      <c r="AB52" s="29">
        <f>Z52-AA52</f>
        <v>-0.68967435895407747</v>
      </c>
      <c r="AC52" s="24">
        <f>AB52/Z52</f>
        <v>-0.65216921048143195</v>
      </c>
      <c r="AE52" s="28">
        <v>2.8</v>
      </c>
      <c r="AF52" s="28">
        <v>3.3</v>
      </c>
      <c r="AG52" s="31">
        <f>AF52-AE52</f>
        <v>0.5</v>
      </c>
      <c r="AH52" s="32">
        <f>AG52/AE52</f>
        <v>0.17857142857142858</v>
      </c>
    </row>
    <row r="53" spans="1:34" x14ac:dyDescent="0.35">
      <c r="A53" s="11" t="s">
        <v>51</v>
      </c>
      <c r="B53" s="52">
        <v>2989.2</v>
      </c>
      <c r="C53" s="53">
        <v>2821.3</v>
      </c>
      <c r="D53" s="53">
        <v>2876.8</v>
      </c>
      <c r="E53" s="23">
        <f>D53-B53</f>
        <v>-112.39999999999964</v>
      </c>
      <c r="F53" s="24">
        <f>E53/B53</f>
        <v>-3.7602033989027048E-2</v>
      </c>
      <c r="G53" s="24"/>
      <c r="H53" s="25">
        <v>103725</v>
      </c>
      <c r="I53" s="25">
        <v>145990</v>
      </c>
      <c r="J53" s="25">
        <v>100560</v>
      </c>
      <c r="K53" s="25">
        <f>J53-H53</f>
        <v>-3165</v>
      </c>
      <c r="L53" s="24">
        <f>K53/H53</f>
        <v>-3.0513376717281271E-2</v>
      </c>
      <c r="N53" s="25">
        <v>3098170</v>
      </c>
      <c r="O53" s="25">
        <v>3054307</v>
      </c>
      <c r="P53" s="25">
        <v>3108650</v>
      </c>
      <c r="Q53" s="25">
        <f>P53-N53</f>
        <v>10480</v>
      </c>
      <c r="R53" s="24">
        <f>Q53/N53</f>
        <v>3.3826420112518037E-3</v>
      </c>
      <c r="S53" s="24"/>
      <c r="T53" s="26">
        <v>152</v>
      </c>
      <c r="U53" s="26">
        <v>128</v>
      </c>
      <c r="V53" s="26">
        <v>205</v>
      </c>
      <c r="W53" s="26">
        <f>V53-T53</f>
        <v>53</v>
      </c>
      <c r="X53" s="24">
        <f>W53/T53</f>
        <v>0.34868421052631576</v>
      </c>
      <c r="Y53" s="25"/>
      <c r="Z53" s="27">
        <f>(T53*1000)/H53</f>
        <v>1.4654133526150879</v>
      </c>
      <c r="AA53" s="27">
        <f>(V53*1000)/J53</f>
        <v>2.0385839299920447</v>
      </c>
      <c r="AB53" s="29">
        <f>Z53-AA53</f>
        <v>-0.57317057737695687</v>
      </c>
      <c r="AC53" s="24">
        <f>AB53/Z53</f>
        <v>-0.39113235617384773</v>
      </c>
      <c r="AE53" s="28">
        <v>2</v>
      </c>
      <c r="AF53" s="28">
        <v>2</v>
      </c>
      <c r="AG53" s="31">
        <f>AF53-AE53</f>
        <v>0</v>
      </c>
      <c r="AH53" s="32">
        <f>AG53/AE53</f>
        <v>0</v>
      </c>
    </row>
    <row r="54" spans="1:34" x14ac:dyDescent="0.35">
      <c r="A54" s="11" t="s">
        <v>52</v>
      </c>
      <c r="B54" s="52">
        <v>291</v>
      </c>
      <c r="C54" s="53">
        <v>272.5</v>
      </c>
      <c r="D54" s="53">
        <v>275.10000000000002</v>
      </c>
      <c r="E54" s="23">
        <f>D54-B54</f>
        <v>-15.899999999999977</v>
      </c>
      <c r="F54" s="24">
        <f>E54/B54</f>
        <v>-5.4639175257731883E-2</v>
      </c>
      <c r="G54" s="24"/>
      <c r="H54" s="25">
        <v>11586</v>
      </c>
      <c r="I54" s="25">
        <v>16003</v>
      </c>
      <c r="J54" s="25">
        <v>12048</v>
      </c>
      <c r="K54" s="25">
        <f>J54-H54</f>
        <v>462</v>
      </c>
      <c r="L54" s="24">
        <f>K54/H54</f>
        <v>3.98757120662869E-2</v>
      </c>
      <c r="N54" s="25">
        <v>297774</v>
      </c>
      <c r="O54" s="25">
        <v>295623</v>
      </c>
      <c r="P54" s="25">
        <v>292999</v>
      </c>
      <c r="Q54" s="25">
        <f>P54-N54</f>
        <v>-4775</v>
      </c>
      <c r="R54" s="24">
        <f>Q54/N54</f>
        <v>-1.6035651198559982E-2</v>
      </c>
      <c r="S54" s="24"/>
      <c r="T54" s="26">
        <v>18</v>
      </c>
      <c r="U54" s="26">
        <v>14</v>
      </c>
      <c r="V54" s="26">
        <v>19</v>
      </c>
      <c r="W54" s="26">
        <f>V54-T54</f>
        <v>1</v>
      </c>
      <c r="X54" s="24">
        <f>W54/T54</f>
        <v>5.5555555555555552E-2</v>
      </c>
      <c r="Y54" s="25"/>
      <c r="Z54" s="27">
        <f>(T54*1000)/H54</f>
        <v>1.5535991714137753</v>
      </c>
      <c r="AA54" s="27">
        <f>(V54*1000)/J54</f>
        <v>1.5770252324037184</v>
      </c>
      <c r="AB54" s="29">
        <f>Z54-AA54</f>
        <v>-2.3426060989943043E-2</v>
      </c>
      <c r="AC54" s="24">
        <f>AB54/Z54</f>
        <v>-1.507857459052667E-2</v>
      </c>
      <c r="AE54" s="28">
        <v>3.4</v>
      </c>
      <c r="AF54" s="28">
        <v>2.6</v>
      </c>
      <c r="AG54" s="31">
        <f>AF54-AE54</f>
        <v>-0.79999999999999982</v>
      </c>
      <c r="AH54" s="32">
        <f>AG54/AE54</f>
        <v>-0.23529411764705876</v>
      </c>
    </row>
    <row r="55" spans="1:34" x14ac:dyDescent="0.35">
      <c r="H55" s="12">
        <f>SUM(H4:H54)</f>
        <v>5905977</v>
      </c>
      <c r="I55" s="12">
        <f>SUM(I4:I54)</f>
        <v>11421168</v>
      </c>
      <c r="J55" s="12">
        <f>SUM(J4:J54)</f>
        <v>8363831</v>
      </c>
      <c r="K55" s="25">
        <f t="shared" ref="K55" si="0">J55-H55</f>
        <v>2457854</v>
      </c>
      <c r="L55" s="24">
        <f t="shared" ref="L55" si="1">K55/H55</f>
        <v>0.41616382860955942</v>
      </c>
      <c r="T55" s="12">
        <f>SUM(T4:T54)</f>
        <v>7100</v>
      </c>
      <c r="U55" s="12">
        <f>SUM(U4:U54)</f>
        <v>6610</v>
      </c>
      <c r="V55" s="13">
        <f>SUM(V4:V54)</f>
        <v>10437</v>
      </c>
      <c r="W55" s="26">
        <f t="shared" ref="W55" si="2">V55-T55</f>
        <v>3337</v>
      </c>
      <c r="X55" s="24">
        <f t="shared" ref="X55" si="3">W55/T55</f>
        <v>0.47</v>
      </c>
    </row>
    <row r="58" spans="1:34" x14ac:dyDescent="0.35">
      <c r="A58" s="1" t="s">
        <v>78</v>
      </c>
    </row>
  </sheetData>
  <autoFilter ref="A3:AH54" xr:uid="{2A820F0B-E103-49DB-B2EC-0A5DD83A6DBE}">
    <sortState xmlns:xlrd2="http://schemas.microsoft.com/office/spreadsheetml/2017/richdata2" ref="A4:AH54">
      <sortCondition ref="A3:A54"/>
    </sortState>
  </autoFilter>
  <pageMargins left="0.7" right="0.7" top="0.75" bottom="0.75" header="0.3" footer="0.3"/>
  <pageSetup orientation="landscape" r:id="rId1"/>
  <headerFooter>
    <oddHeader>&amp;CBureau of Labor Statistics</oddHeader>
    <oddFooter>&amp;LSource: Bureau of Labor Statistics&amp;RGenerated on: November 27, 2021 (09:14:19 AM)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Top 5 States</vt:lpstr>
      <vt:lpstr>Data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Shrove, Jenna</cp:lastModifiedBy>
  <dcterms:created xsi:type="dcterms:W3CDTF">2021-11-27T14:14:19Z</dcterms:created>
  <dcterms:modified xsi:type="dcterms:W3CDTF">2021-12-09T20:09:00Z</dcterms:modified>
</cp:coreProperties>
</file>