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queryTables/queryTable1.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4"/>
  <workbookPr defaultThemeVersion="166925"/>
  <mc:AlternateContent xmlns:mc="http://schemas.openxmlformats.org/markup-compatibility/2006">
    <mc:Choice Requires="x15">
      <x15ac:absPath xmlns:x15ac="http://schemas.microsoft.com/office/spreadsheetml/2010/11/ac" url="https://uscc-my.sharepoint.com/personal/sferguson_uschamber_com/Documents/"/>
    </mc:Choice>
  </mc:AlternateContent>
  <xr:revisionPtr revIDLastSave="16" documentId="8_{FA18E8F6-29E7-5747-9428-0B72F24FD04E}" xr6:coauthVersionLast="47" xr6:coauthVersionMax="47" xr10:uidLastSave="{62936B97-2F93-4EB6-82C9-2A2BE94311D5}"/>
  <bookViews>
    <workbookView xWindow="12220" yWindow="460" windowWidth="20340" windowHeight="19440" activeTab="4" xr2:uid="{D18E043D-EF62-3142-ADB9-05A8252DCCAE}"/>
  </bookViews>
  <sheets>
    <sheet name="0. Table of Contents" sheetId="1" r:id="rId1"/>
    <sheet name="1. labor force (thousands)" sheetId="8" r:id="rId2"/>
    <sheet name="2. Employed by industry &amp; State" sheetId="9" r:id="rId3"/>
    <sheet name="3. Unfilled Job Openings" sheetId="10" r:id="rId4"/>
    <sheet name="4. Available workers" sheetId="11" r:id="rId5"/>
    <sheet name="5. Labor Shortage or Surplus" sheetId="12" r:id="rId6"/>
  </sheets>
  <externalReferences>
    <externalReference r:id="rId7"/>
  </externalReferences>
  <definedNames>
    <definedName name="_xlnm._FilterDatabase" localSheetId="2" hidden="1">'2. Employed by industry &amp; State'!$A$80:$IK$160</definedName>
    <definedName name="_xlnm._FilterDatabase" localSheetId="5" hidden="1">'5. Labor Shortage or Surplus'!$A$118:$K$169</definedName>
    <definedName name="jltst" localSheetId="3">'3. Unfilled Job Openings'!$A$122:$P$180</definedName>
    <definedName name="sae_table3a.f.4" localSheetId="2">'2. Employed by industry &amp; State'!$A$228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 i="12" l="1"/>
  <c r="J7" i="12"/>
  <c r="K7" i="12"/>
  <c r="I8" i="12"/>
  <c r="K8" i="12" s="1"/>
  <c r="J8" i="12"/>
  <c r="I9" i="12"/>
  <c r="K9" i="12" s="1"/>
  <c r="J9" i="12"/>
  <c r="I10" i="12"/>
  <c r="J10" i="12"/>
  <c r="K10" i="12"/>
  <c r="I11" i="12"/>
  <c r="J11" i="12"/>
  <c r="K11" i="12"/>
  <c r="I12" i="12"/>
  <c r="K12" i="12" s="1"/>
  <c r="J12" i="12"/>
  <c r="I13" i="12"/>
  <c r="K13" i="12" s="1"/>
  <c r="J13" i="12"/>
  <c r="I14" i="12"/>
  <c r="J14" i="12"/>
  <c r="K14" i="12"/>
  <c r="I15" i="12"/>
  <c r="J15" i="12"/>
  <c r="K15" i="12"/>
  <c r="I16" i="12"/>
  <c r="K16" i="12" s="1"/>
  <c r="J16" i="12"/>
  <c r="I17" i="12"/>
  <c r="K17" i="12" s="1"/>
  <c r="J17" i="12"/>
  <c r="I18" i="12"/>
  <c r="J18" i="12"/>
  <c r="K18" i="12"/>
  <c r="I19" i="12"/>
  <c r="J19" i="12"/>
  <c r="K19" i="12"/>
  <c r="I20" i="12"/>
  <c r="K20" i="12" s="1"/>
  <c r="J20" i="12"/>
  <c r="I21" i="12"/>
  <c r="K21" i="12" s="1"/>
  <c r="J21" i="12"/>
  <c r="I22" i="12"/>
  <c r="J22" i="12"/>
  <c r="K22" i="12"/>
  <c r="I23" i="12"/>
  <c r="J23" i="12"/>
  <c r="K23" i="12"/>
  <c r="I24" i="12"/>
  <c r="K24" i="12" s="1"/>
  <c r="J24" i="12"/>
  <c r="I25" i="12"/>
  <c r="K25" i="12" s="1"/>
  <c r="J25" i="12"/>
  <c r="I26" i="12"/>
  <c r="J26" i="12"/>
  <c r="K26" i="12"/>
  <c r="I27" i="12"/>
  <c r="J27" i="12"/>
  <c r="K27" i="12"/>
  <c r="I28" i="12"/>
  <c r="K28" i="12" s="1"/>
  <c r="J28" i="12"/>
  <c r="I29" i="12"/>
  <c r="K29" i="12" s="1"/>
  <c r="J29" i="12"/>
  <c r="I30" i="12"/>
  <c r="J30" i="12"/>
  <c r="K30" i="12"/>
  <c r="I31" i="12"/>
  <c r="J31" i="12"/>
  <c r="K31" i="12"/>
  <c r="I32" i="12"/>
  <c r="K32" i="12" s="1"/>
  <c r="J32" i="12"/>
  <c r="I33" i="12"/>
  <c r="K33" i="12" s="1"/>
  <c r="J33" i="12"/>
  <c r="I34" i="12"/>
  <c r="J34" i="12"/>
  <c r="K34" i="12"/>
  <c r="I35" i="12"/>
  <c r="J35" i="12"/>
  <c r="K35" i="12"/>
  <c r="I36" i="12"/>
  <c r="K36" i="12" s="1"/>
  <c r="J36" i="12"/>
  <c r="I37" i="12"/>
  <c r="K37" i="12" s="1"/>
  <c r="J37" i="12"/>
  <c r="I38" i="12"/>
  <c r="J38" i="12"/>
  <c r="K38" i="12"/>
  <c r="I39" i="12"/>
  <c r="J39" i="12"/>
  <c r="K39" i="12"/>
  <c r="I40" i="12"/>
  <c r="K40" i="12" s="1"/>
  <c r="J40" i="12"/>
  <c r="I41" i="12"/>
  <c r="K41" i="12" s="1"/>
  <c r="J41" i="12"/>
  <c r="I42" i="12"/>
  <c r="J42" i="12"/>
  <c r="K42" i="12"/>
  <c r="I43" i="12"/>
  <c r="J43" i="12"/>
  <c r="K43" i="12"/>
  <c r="I44" i="12"/>
  <c r="K44" i="12" s="1"/>
  <c r="J44" i="12"/>
  <c r="I45" i="12"/>
  <c r="K45" i="12" s="1"/>
  <c r="J45" i="12"/>
  <c r="I46" i="12"/>
  <c r="J46" i="12"/>
  <c r="K46" i="12"/>
  <c r="I47" i="12"/>
  <c r="J47" i="12"/>
  <c r="K47" i="12"/>
  <c r="I48" i="12"/>
  <c r="K48" i="12" s="1"/>
  <c r="J48" i="12"/>
  <c r="I49" i="12"/>
  <c r="K49" i="12" s="1"/>
  <c r="J49" i="12"/>
  <c r="I50" i="12"/>
  <c r="J50" i="12"/>
  <c r="K50" i="12"/>
  <c r="I51" i="12"/>
  <c r="J51" i="12"/>
  <c r="K51" i="12"/>
  <c r="I52" i="12"/>
  <c r="K52" i="12" s="1"/>
  <c r="J52" i="12"/>
  <c r="I53" i="12"/>
  <c r="K53" i="12" s="1"/>
  <c r="J53" i="12"/>
  <c r="I54" i="12"/>
  <c r="J54" i="12"/>
  <c r="K54" i="12"/>
  <c r="I55" i="12"/>
  <c r="J55" i="12"/>
  <c r="K55" i="12"/>
  <c r="I56" i="12"/>
  <c r="K56" i="12" s="1"/>
  <c r="J56" i="12"/>
  <c r="I57" i="12"/>
  <c r="K57" i="12" s="1"/>
  <c r="J57" i="12"/>
  <c r="J115" i="12"/>
  <c r="K115" i="12"/>
  <c r="J116" i="12"/>
  <c r="K116" i="12" s="1"/>
  <c r="G171" i="12"/>
  <c r="H171" i="12"/>
  <c r="I171" i="12"/>
  <c r="N172" i="12"/>
  <c r="H174" i="12"/>
  <c r="I174" i="12"/>
  <c r="J174" i="12" s="1"/>
  <c r="AC62" i="11"/>
  <c r="Z62" i="11"/>
  <c r="F62" i="11"/>
  <c r="C62" i="11"/>
  <c r="D62" i="11" s="1"/>
  <c r="AC61" i="11"/>
  <c r="Z61" i="11"/>
  <c r="F61" i="11"/>
  <c r="C61" i="11"/>
  <c r="D61" i="11" s="1"/>
  <c r="AC60" i="11"/>
  <c r="Z60" i="11"/>
  <c r="F60" i="11"/>
  <c r="C60" i="11"/>
  <c r="D60" i="11" s="1"/>
  <c r="AC59" i="11"/>
  <c r="Z59" i="11"/>
  <c r="F59" i="11"/>
  <c r="G59" i="11" s="1"/>
  <c r="H59" i="11" s="1"/>
  <c r="C59" i="11"/>
  <c r="D59" i="11" s="1"/>
  <c r="AC58" i="11"/>
  <c r="Z58" i="11"/>
  <c r="F58" i="11"/>
  <c r="G58" i="11" s="1"/>
  <c r="H58" i="11" s="1"/>
  <c r="C58" i="11"/>
  <c r="D58" i="11" s="1"/>
  <c r="AC57" i="11"/>
  <c r="Z57" i="11"/>
  <c r="F57" i="11"/>
  <c r="C57" i="11"/>
  <c r="D57" i="11" s="1"/>
  <c r="AC56" i="11"/>
  <c r="Z56" i="11"/>
  <c r="F56" i="11"/>
  <c r="C56" i="11"/>
  <c r="D56" i="11" s="1"/>
  <c r="AC55" i="11"/>
  <c r="Z55" i="11"/>
  <c r="F55" i="11"/>
  <c r="C55" i="11"/>
  <c r="D55" i="11" s="1"/>
  <c r="AC54" i="11"/>
  <c r="Z54" i="11"/>
  <c r="F54" i="11"/>
  <c r="C54" i="11"/>
  <c r="D54" i="11" s="1"/>
  <c r="AC53" i="11"/>
  <c r="Z53" i="11"/>
  <c r="F53" i="11"/>
  <c r="C53" i="11"/>
  <c r="D53" i="11" s="1"/>
  <c r="AC52" i="11"/>
  <c r="Z52" i="11"/>
  <c r="F52" i="11"/>
  <c r="C52" i="11"/>
  <c r="D52" i="11" s="1"/>
  <c r="AC51" i="11"/>
  <c r="Z51" i="11"/>
  <c r="F51" i="11"/>
  <c r="G51" i="11" s="1"/>
  <c r="H51" i="11" s="1"/>
  <c r="C51" i="11"/>
  <c r="D51" i="11" s="1"/>
  <c r="AC50" i="11"/>
  <c r="Z50" i="11"/>
  <c r="F50" i="11"/>
  <c r="G50" i="11" s="1"/>
  <c r="H50" i="11" s="1"/>
  <c r="C50" i="11"/>
  <c r="D50" i="11" s="1"/>
  <c r="AC49" i="11"/>
  <c r="Z49" i="11"/>
  <c r="F49" i="11"/>
  <c r="C49" i="11"/>
  <c r="D49" i="11" s="1"/>
  <c r="AC48" i="11"/>
  <c r="Z48" i="11"/>
  <c r="F48" i="11"/>
  <c r="C48" i="11"/>
  <c r="D48" i="11" s="1"/>
  <c r="AC47" i="11"/>
  <c r="Z47" i="11"/>
  <c r="F47" i="11"/>
  <c r="C47" i="11"/>
  <c r="D47" i="11" s="1"/>
  <c r="AC46" i="11"/>
  <c r="Z46" i="11"/>
  <c r="F46" i="11"/>
  <c r="C46" i="11"/>
  <c r="D46" i="11" s="1"/>
  <c r="AC45" i="11"/>
  <c r="Z45" i="11"/>
  <c r="F45" i="11"/>
  <c r="C45" i="11"/>
  <c r="D45" i="11" s="1"/>
  <c r="AC44" i="11"/>
  <c r="Z44" i="11"/>
  <c r="F44" i="11"/>
  <c r="C44" i="11"/>
  <c r="D44" i="11" s="1"/>
  <c r="AC43" i="11"/>
  <c r="Z43" i="11"/>
  <c r="F43" i="11"/>
  <c r="G43" i="11" s="1"/>
  <c r="H43" i="11" s="1"/>
  <c r="C43" i="11"/>
  <c r="D43" i="11" s="1"/>
  <c r="AC42" i="11"/>
  <c r="Z42" i="11"/>
  <c r="F42" i="11"/>
  <c r="G42" i="11" s="1"/>
  <c r="H42" i="11" s="1"/>
  <c r="C42" i="11"/>
  <c r="D42" i="11" s="1"/>
  <c r="AC41" i="11"/>
  <c r="Z41" i="11"/>
  <c r="F41" i="11"/>
  <c r="C41" i="11"/>
  <c r="D41" i="11" s="1"/>
  <c r="AC40" i="11"/>
  <c r="Z40" i="11"/>
  <c r="F40" i="11"/>
  <c r="C40" i="11"/>
  <c r="D40" i="11" s="1"/>
  <c r="AC39" i="11"/>
  <c r="Z39" i="11"/>
  <c r="F39" i="11"/>
  <c r="C39" i="11"/>
  <c r="D39" i="11" s="1"/>
  <c r="AC38" i="11"/>
  <c r="Z38" i="11"/>
  <c r="F38" i="11"/>
  <c r="C38" i="11"/>
  <c r="D38" i="11" s="1"/>
  <c r="AC37" i="11"/>
  <c r="Z37" i="11"/>
  <c r="F37" i="11"/>
  <c r="C37" i="11"/>
  <c r="D37" i="11" s="1"/>
  <c r="AC36" i="11"/>
  <c r="Z36" i="11"/>
  <c r="F36" i="11"/>
  <c r="C36" i="11"/>
  <c r="D36" i="11" s="1"/>
  <c r="AC35" i="11"/>
  <c r="Z35" i="11"/>
  <c r="F35" i="11"/>
  <c r="G35" i="11" s="1"/>
  <c r="H35" i="11" s="1"/>
  <c r="C35" i="11"/>
  <c r="D35" i="11" s="1"/>
  <c r="AC34" i="11"/>
  <c r="Z34" i="11"/>
  <c r="F34" i="11"/>
  <c r="G34" i="11" s="1"/>
  <c r="H34" i="11" s="1"/>
  <c r="C34" i="11"/>
  <c r="D34" i="11" s="1"/>
  <c r="AC33" i="11"/>
  <c r="Z33" i="11"/>
  <c r="F33" i="11"/>
  <c r="C33" i="11"/>
  <c r="D33" i="11" s="1"/>
  <c r="AC32" i="11"/>
  <c r="Z32" i="11"/>
  <c r="F32" i="11"/>
  <c r="C32" i="11"/>
  <c r="D32" i="11" s="1"/>
  <c r="AC31" i="11"/>
  <c r="Z31" i="11"/>
  <c r="F31" i="11"/>
  <c r="C31" i="11"/>
  <c r="D31" i="11" s="1"/>
  <c r="AC30" i="11"/>
  <c r="Z30" i="11"/>
  <c r="F30" i="11"/>
  <c r="G30" i="11" s="1"/>
  <c r="H30" i="11" s="1"/>
  <c r="C30" i="11"/>
  <c r="D30" i="11" s="1"/>
  <c r="AC29" i="11"/>
  <c r="Z29" i="11"/>
  <c r="F29" i="11"/>
  <c r="C29" i="11"/>
  <c r="D29" i="11" s="1"/>
  <c r="AC28" i="11"/>
  <c r="Z28" i="11"/>
  <c r="F28" i="11"/>
  <c r="C28" i="11"/>
  <c r="D28" i="11" s="1"/>
  <c r="AC27" i="11"/>
  <c r="Z27" i="11"/>
  <c r="F27" i="11"/>
  <c r="G27" i="11" s="1"/>
  <c r="H27" i="11" s="1"/>
  <c r="C27" i="11"/>
  <c r="D27" i="11" s="1"/>
  <c r="AC26" i="11"/>
  <c r="Z26" i="11"/>
  <c r="F26" i="11"/>
  <c r="G26" i="11" s="1"/>
  <c r="H26" i="11" s="1"/>
  <c r="C26" i="11"/>
  <c r="D26" i="11" s="1"/>
  <c r="AC25" i="11"/>
  <c r="Z25" i="11"/>
  <c r="F25" i="11"/>
  <c r="C25" i="11"/>
  <c r="D25" i="11" s="1"/>
  <c r="AC24" i="11"/>
  <c r="Z24" i="11"/>
  <c r="F24" i="11"/>
  <c r="C24" i="11"/>
  <c r="D24" i="11" s="1"/>
  <c r="AC23" i="11"/>
  <c r="Z23" i="11"/>
  <c r="F23" i="11"/>
  <c r="C23" i="11"/>
  <c r="D23" i="11" s="1"/>
  <c r="AC22" i="11"/>
  <c r="Z22" i="11"/>
  <c r="F22" i="11"/>
  <c r="G22" i="11" s="1"/>
  <c r="H22" i="11" s="1"/>
  <c r="C22" i="11"/>
  <c r="D22" i="11" s="1"/>
  <c r="AC21" i="11"/>
  <c r="Z21" i="11"/>
  <c r="F21" i="11"/>
  <c r="C21" i="11"/>
  <c r="D21" i="11" s="1"/>
  <c r="AC20" i="11"/>
  <c r="Z20" i="11"/>
  <c r="F20" i="11"/>
  <c r="C20" i="11"/>
  <c r="D20" i="11" s="1"/>
  <c r="AC19" i="11"/>
  <c r="Z19" i="11"/>
  <c r="F19" i="11"/>
  <c r="G19" i="11" s="1"/>
  <c r="H19" i="11" s="1"/>
  <c r="C19" i="11"/>
  <c r="D19" i="11" s="1"/>
  <c r="AC18" i="11"/>
  <c r="Z18" i="11"/>
  <c r="F18" i="11"/>
  <c r="G18" i="11" s="1"/>
  <c r="H18" i="11" s="1"/>
  <c r="C18" i="11"/>
  <c r="D18" i="11" s="1"/>
  <c r="AC17" i="11"/>
  <c r="Z17" i="11"/>
  <c r="F17" i="11"/>
  <c r="C17" i="11"/>
  <c r="D17" i="11" s="1"/>
  <c r="AC16" i="11"/>
  <c r="Z16" i="11"/>
  <c r="F16" i="11"/>
  <c r="C16" i="11"/>
  <c r="D16" i="11" s="1"/>
  <c r="AC15" i="11"/>
  <c r="Z15" i="11"/>
  <c r="F15" i="11"/>
  <c r="C15" i="11"/>
  <c r="D15" i="11" s="1"/>
  <c r="AC14" i="11"/>
  <c r="Z14" i="11"/>
  <c r="F14" i="11"/>
  <c r="G14" i="11" s="1"/>
  <c r="H14" i="11" s="1"/>
  <c r="C14" i="11"/>
  <c r="D14" i="11" s="1"/>
  <c r="AC13" i="11"/>
  <c r="Z13" i="11"/>
  <c r="F13" i="11"/>
  <c r="C13" i="11"/>
  <c r="D13" i="11" s="1"/>
  <c r="AC12" i="11"/>
  <c r="Z12" i="11"/>
  <c r="F12" i="11"/>
  <c r="C12" i="11"/>
  <c r="D12" i="11" s="1"/>
  <c r="L61" i="10"/>
  <c r="K61" i="10"/>
  <c r="J61" i="10"/>
  <c r="I61" i="10"/>
  <c r="Q57" i="10"/>
  <c r="O57" i="10"/>
  <c r="P57" i="10" s="1"/>
  <c r="Q56" i="10"/>
  <c r="O56" i="10"/>
  <c r="P56" i="10" s="1"/>
  <c r="Q55" i="10"/>
  <c r="O55" i="10"/>
  <c r="P55" i="10" s="1"/>
  <c r="Q54" i="10"/>
  <c r="O54" i="10"/>
  <c r="P54" i="10" s="1"/>
  <c r="Q53" i="10"/>
  <c r="O53" i="10"/>
  <c r="P53" i="10" s="1"/>
  <c r="Q52" i="10"/>
  <c r="O52" i="10"/>
  <c r="P52" i="10" s="1"/>
  <c r="Q51" i="10"/>
  <c r="O51" i="10"/>
  <c r="P51" i="10" s="1"/>
  <c r="Q50" i="10"/>
  <c r="O50" i="10"/>
  <c r="P50" i="10" s="1"/>
  <c r="Q49" i="10"/>
  <c r="O49" i="10"/>
  <c r="P49" i="10" s="1"/>
  <c r="Q48" i="10"/>
  <c r="O48" i="10"/>
  <c r="P48" i="10" s="1"/>
  <c r="Q47" i="10"/>
  <c r="O47" i="10"/>
  <c r="P47" i="10" s="1"/>
  <c r="Q46" i="10"/>
  <c r="O46" i="10"/>
  <c r="P46" i="10" s="1"/>
  <c r="Q45" i="10"/>
  <c r="O45" i="10"/>
  <c r="P45" i="10" s="1"/>
  <c r="Q44" i="10"/>
  <c r="O44" i="10"/>
  <c r="P44" i="10" s="1"/>
  <c r="Q43" i="10"/>
  <c r="O43" i="10"/>
  <c r="P43" i="10" s="1"/>
  <c r="Q42" i="10"/>
  <c r="O42" i="10"/>
  <c r="P42" i="10" s="1"/>
  <c r="Q41" i="10"/>
  <c r="O41" i="10"/>
  <c r="P41" i="10" s="1"/>
  <c r="Q40" i="10"/>
  <c r="O40" i="10"/>
  <c r="P40" i="10" s="1"/>
  <c r="Q39" i="10"/>
  <c r="O39" i="10"/>
  <c r="P39" i="10" s="1"/>
  <c r="Q38" i="10"/>
  <c r="O38" i="10"/>
  <c r="P38" i="10" s="1"/>
  <c r="Q37" i="10"/>
  <c r="O37" i="10"/>
  <c r="P37" i="10" s="1"/>
  <c r="Q36" i="10"/>
  <c r="O36" i="10"/>
  <c r="P36" i="10" s="1"/>
  <c r="Q35" i="10"/>
  <c r="O35" i="10"/>
  <c r="P35" i="10" s="1"/>
  <c r="Q34" i="10"/>
  <c r="O34" i="10"/>
  <c r="P34" i="10" s="1"/>
  <c r="Q33" i="10"/>
  <c r="O33" i="10"/>
  <c r="P33" i="10" s="1"/>
  <c r="Q32" i="10"/>
  <c r="O32" i="10"/>
  <c r="P32" i="10" s="1"/>
  <c r="Q31" i="10"/>
  <c r="O31" i="10"/>
  <c r="P31" i="10" s="1"/>
  <c r="Q30" i="10"/>
  <c r="O30" i="10"/>
  <c r="P30" i="10" s="1"/>
  <c r="Q29" i="10"/>
  <c r="O29" i="10"/>
  <c r="P29" i="10" s="1"/>
  <c r="Q28" i="10"/>
  <c r="O28" i="10"/>
  <c r="P28" i="10" s="1"/>
  <c r="Q27" i="10"/>
  <c r="O27" i="10"/>
  <c r="P27" i="10" s="1"/>
  <c r="Q26" i="10"/>
  <c r="O26" i="10"/>
  <c r="P26" i="10" s="1"/>
  <c r="Q25" i="10"/>
  <c r="O25" i="10"/>
  <c r="P25" i="10" s="1"/>
  <c r="Q24" i="10"/>
  <c r="O24" i="10"/>
  <c r="P24" i="10" s="1"/>
  <c r="Q23" i="10"/>
  <c r="O23" i="10"/>
  <c r="P23" i="10" s="1"/>
  <c r="Q22" i="10"/>
  <c r="O22" i="10"/>
  <c r="P22" i="10" s="1"/>
  <c r="Q21" i="10"/>
  <c r="O21" i="10"/>
  <c r="P21" i="10" s="1"/>
  <c r="Q20" i="10"/>
  <c r="O20" i="10"/>
  <c r="P20" i="10" s="1"/>
  <c r="Q19" i="10"/>
  <c r="O19" i="10"/>
  <c r="P19" i="10" s="1"/>
  <c r="Q18" i="10"/>
  <c r="O18" i="10"/>
  <c r="P18" i="10" s="1"/>
  <c r="Q17" i="10"/>
  <c r="O17" i="10"/>
  <c r="P17" i="10" s="1"/>
  <c r="Q16" i="10"/>
  <c r="O16" i="10"/>
  <c r="P16" i="10" s="1"/>
  <c r="Q15" i="10"/>
  <c r="O15" i="10"/>
  <c r="P15" i="10" s="1"/>
  <c r="Q14" i="10"/>
  <c r="O14" i="10"/>
  <c r="P14" i="10" s="1"/>
  <c r="Q13" i="10"/>
  <c r="O13" i="10"/>
  <c r="P13" i="10" s="1"/>
  <c r="Q12" i="10"/>
  <c r="O12" i="10"/>
  <c r="P12" i="10" s="1"/>
  <c r="Q11" i="10"/>
  <c r="O11" i="10"/>
  <c r="P11" i="10" s="1"/>
  <c r="Q10" i="10"/>
  <c r="O10" i="10"/>
  <c r="P10" i="10" s="1"/>
  <c r="Q9" i="10"/>
  <c r="O9" i="10"/>
  <c r="P9" i="10" s="1"/>
  <c r="Q8" i="10"/>
  <c r="O8" i="10"/>
  <c r="P8" i="10" s="1"/>
  <c r="Q7" i="10"/>
  <c r="O7" i="10"/>
  <c r="O61" i="10" s="1"/>
  <c r="Y153" i="9"/>
  <c r="X153" i="9"/>
  <c r="U153" i="9"/>
  <c r="Y152" i="9"/>
  <c r="X152" i="9"/>
  <c r="U152" i="9"/>
  <c r="Y151" i="9"/>
  <c r="X151" i="9"/>
  <c r="U151" i="9"/>
  <c r="AD150" i="9"/>
  <c r="AA150" i="9"/>
  <c r="Z150" i="9"/>
  <c r="Y150" i="9"/>
  <c r="X150" i="9"/>
  <c r="U150" i="9"/>
  <c r="T150" i="9"/>
  <c r="S150" i="9"/>
  <c r="R150" i="9"/>
  <c r="O150" i="9"/>
  <c r="N150" i="9"/>
  <c r="M150" i="9"/>
  <c r="L150" i="9"/>
  <c r="I150" i="9"/>
  <c r="H150" i="9"/>
  <c r="G150" i="9"/>
  <c r="F150" i="9"/>
  <c r="C150" i="9"/>
  <c r="B150" i="9"/>
  <c r="AD148" i="9"/>
  <c r="R148" i="9"/>
  <c r="R158" i="9" s="1"/>
  <c r="O148" i="9"/>
  <c r="O158" i="9" s="1"/>
  <c r="N148" i="9"/>
  <c r="N158" i="9" s="1"/>
  <c r="M148" i="9"/>
  <c r="M158" i="9" s="1"/>
  <c r="L148" i="9"/>
  <c r="L158" i="9" s="1"/>
  <c r="I148" i="9"/>
  <c r="I158" i="9" s="1"/>
  <c r="H148" i="9"/>
  <c r="H158" i="9" s="1"/>
  <c r="G148" i="9"/>
  <c r="G158" i="9" s="1"/>
  <c r="F148" i="9"/>
  <c r="F158" i="9" s="1"/>
  <c r="C148" i="9"/>
  <c r="C158" i="9" s="1"/>
  <c r="B148" i="9"/>
  <c r="B158" i="9" s="1"/>
  <c r="AD147" i="9"/>
  <c r="R147" i="9"/>
  <c r="R157" i="9" s="1"/>
  <c r="O147" i="9"/>
  <c r="O157" i="9" s="1"/>
  <c r="N147" i="9"/>
  <c r="N157" i="9" s="1"/>
  <c r="M147" i="9"/>
  <c r="M157" i="9" s="1"/>
  <c r="L147" i="9"/>
  <c r="L157" i="9" s="1"/>
  <c r="I147" i="9"/>
  <c r="I157" i="9" s="1"/>
  <c r="H147" i="9"/>
  <c r="H157" i="9" s="1"/>
  <c r="G147" i="9"/>
  <c r="G157" i="9" s="1"/>
  <c r="F147" i="9"/>
  <c r="F157" i="9" s="1"/>
  <c r="C147" i="9"/>
  <c r="C157" i="9" s="1"/>
  <c r="B147" i="9"/>
  <c r="B157" i="9" s="1"/>
  <c r="AD146" i="9"/>
  <c r="R146" i="9"/>
  <c r="R156" i="9" s="1"/>
  <c r="O146" i="9"/>
  <c r="O156" i="9" s="1"/>
  <c r="N146" i="9"/>
  <c r="N156" i="9" s="1"/>
  <c r="M146" i="9"/>
  <c r="M156" i="9" s="1"/>
  <c r="L146" i="9"/>
  <c r="L156" i="9" s="1"/>
  <c r="I146" i="9"/>
  <c r="I156" i="9" s="1"/>
  <c r="H146" i="9"/>
  <c r="H156" i="9" s="1"/>
  <c r="G146" i="9"/>
  <c r="G156" i="9" s="1"/>
  <c r="F146" i="9"/>
  <c r="F156" i="9" s="1"/>
  <c r="C146" i="9"/>
  <c r="C156" i="9" s="1"/>
  <c r="B146" i="9"/>
  <c r="B156" i="9" s="1"/>
  <c r="AD145" i="9"/>
  <c r="R145" i="9"/>
  <c r="R155" i="9" s="1"/>
  <c r="O145" i="9"/>
  <c r="O155" i="9" s="1"/>
  <c r="N145" i="9"/>
  <c r="N155" i="9" s="1"/>
  <c r="M145" i="9"/>
  <c r="M155" i="9" s="1"/>
  <c r="L145" i="9"/>
  <c r="L155" i="9" s="1"/>
  <c r="I145" i="9"/>
  <c r="I155" i="9" s="1"/>
  <c r="H145" i="9"/>
  <c r="H155" i="9" s="1"/>
  <c r="G145" i="9"/>
  <c r="G155" i="9" s="1"/>
  <c r="F145" i="9"/>
  <c r="F155" i="9" s="1"/>
  <c r="C145" i="9"/>
  <c r="C155" i="9" s="1"/>
  <c r="B145" i="9"/>
  <c r="B155" i="9" s="1"/>
  <c r="AD144" i="9"/>
  <c r="R144" i="9"/>
  <c r="R154" i="9" s="1"/>
  <c r="O144" i="9"/>
  <c r="O154" i="9" s="1"/>
  <c r="N144" i="9"/>
  <c r="M144" i="9"/>
  <c r="M154" i="9" s="1"/>
  <c r="L144" i="9"/>
  <c r="L154" i="9" s="1"/>
  <c r="I144" i="9"/>
  <c r="I154" i="9" s="1"/>
  <c r="H144" i="9"/>
  <c r="H154" i="9" s="1"/>
  <c r="G144" i="9"/>
  <c r="G154" i="9" s="1"/>
  <c r="F144" i="9"/>
  <c r="F154" i="9" s="1"/>
  <c r="C144" i="9"/>
  <c r="C154" i="9" s="1"/>
  <c r="B144" i="9"/>
  <c r="AD143" i="9"/>
  <c r="R143" i="9"/>
  <c r="R153" i="9" s="1"/>
  <c r="O143" i="9"/>
  <c r="O153" i="9" s="1"/>
  <c r="N143" i="9"/>
  <c r="N153" i="9" s="1"/>
  <c r="M143" i="9"/>
  <c r="M153" i="9" s="1"/>
  <c r="L143" i="9"/>
  <c r="L153" i="9" s="1"/>
  <c r="I143" i="9"/>
  <c r="I153" i="9" s="1"/>
  <c r="H143" i="9"/>
  <c r="H153" i="9" s="1"/>
  <c r="G143" i="9"/>
  <c r="G153" i="9" s="1"/>
  <c r="F143" i="9"/>
  <c r="F153" i="9" s="1"/>
  <c r="C143" i="9"/>
  <c r="C153" i="9" s="1"/>
  <c r="B143" i="9"/>
  <c r="B153" i="9" s="1"/>
  <c r="AD142" i="9"/>
  <c r="R142" i="9"/>
  <c r="R152" i="9" s="1"/>
  <c r="O142" i="9"/>
  <c r="O152" i="9" s="1"/>
  <c r="N142" i="9"/>
  <c r="N152" i="9" s="1"/>
  <c r="M142" i="9"/>
  <c r="M152" i="9" s="1"/>
  <c r="L142" i="9"/>
  <c r="L152" i="9" s="1"/>
  <c r="I142" i="9"/>
  <c r="I152" i="9" s="1"/>
  <c r="H142" i="9"/>
  <c r="H152" i="9" s="1"/>
  <c r="G142" i="9"/>
  <c r="G152" i="9" s="1"/>
  <c r="F142" i="9"/>
  <c r="F152" i="9" s="1"/>
  <c r="C142" i="9"/>
  <c r="C152" i="9" s="1"/>
  <c r="B142" i="9"/>
  <c r="B152" i="9" s="1"/>
  <c r="AD141" i="9"/>
  <c r="S141" i="9"/>
  <c r="R141" i="9"/>
  <c r="O141" i="9"/>
  <c r="N141" i="9"/>
  <c r="M141" i="9"/>
  <c r="L141" i="9"/>
  <c r="I141" i="9"/>
  <c r="H141" i="9"/>
  <c r="H149" i="9" s="1"/>
  <c r="H159" i="9" s="1"/>
  <c r="G141" i="9"/>
  <c r="F141" i="9"/>
  <c r="C141" i="9"/>
  <c r="B141" i="9"/>
  <c r="AF140" i="9"/>
  <c r="IH139" i="9"/>
  <c r="IJ139" i="9" s="1"/>
  <c r="IK139" i="9" s="1"/>
  <c r="IG139" i="9"/>
  <c r="IF139" i="9"/>
  <c r="Z148" i="9" s="1"/>
  <c r="IE139" i="9"/>
  <c r="Y148" i="9" s="1"/>
  <c r="Y158" i="9" s="1"/>
  <c r="ID139" i="9"/>
  <c r="X148" i="9" s="1"/>
  <c r="X158" i="9" s="1"/>
  <c r="IC139" i="9"/>
  <c r="U148" i="9" s="1"/>
  <c r="U158" i="9" s="1"/>
  <c r="IB139" i="9"/>
  <c r="IA139" i="9"/>
  <c r="T148" i="9" s="1"/>
  <c r="HZ139" i="9"/>
  <c r="S148" i="9" s="1"/>
  <c r="HH139" i="9"/>
  <c r="HJ139" i="9" s="1"/>
  <c r="HK139" i="9" s="1"/>
  <c r="HG139" i="9"/>
  <c r="HF139" i="9"/>
  <c r="Z147" i="9" s="1"/>
  <c r="HE139" i="9"/>
  <c r="Y147" i="9" s="1"/>
  <c r="Y157" i="9" s="1"/>
  <c r="HD139" i="9"/>
  <c r="X147" i="9" s="1"/>
  <c r="X157" i="9" s="1"/>
  <c r="HC139" i="9"/>
  <c r="U147" i="9" s="1"/>
  <c r="U157" i="9" s="1"/>
  <c r="HB139" i="9"/>
  <c r="HA139" i="9"/>
  <c r="T147" i="9" s="1"/>
  <c r="GZ139" i="9"/>
  <c r="S147" i="9" s="1"/>
  <c r="GH139" i="9"/>
  <c r="GJ139" i="9" s="1"/>
  <c r="GK139" i="9" s="1"/>
  <c r="GG139" i="9"/>
  <c r="GF139" i="9"/>
  <c r="GE139" i="9"/>
  <c r="GD139" i="9"/>
  <c r="GC139" i="9"/>
  <c r="GB139" i="9"/>
  <c r="GA139" i="9"/>
  <c r="FZ139" i="9"/>
  <c r="FH139" i="9"/>
  <c r="FG139" i="9"/>
  <c r="FF139" i="9"/>
  <c r="FE139" i="9"/>
  <c r="Y146" i="9" s="1"/>
  <c r="Y156" i="9" s="1"/>
  <c r="FD139" i="9"/>
  <c r="X146" i="9" s="1"/>
  <c r="X156" i="9" s="1"/>
  <c r="FC139" i="9"/>
  <c r="FB139" i="9"/>
  <c r="FA139" i="9"/>
  <c r="EZ139" i="9"/>
  <c r="EH139" i="9"/>
  <c r="EG139" i="9"/>
  <c r="EF139" i="9"/>
  <c r="Z144" i="9" s="1"/>
  <c r="EE139" i="9"/>
  <c r="Y144" i="9" s="1"/>
  <c r="ED139" i="9"/>
  <c r="X144" i="9" s="1"/>
  <c r="EC139" i="9"/>
  <c r="U144" i="9" s="1"/>
  <c r="EB139" i="9"/>
  <c r="EA139" i="9"/>
  <c r="T144" i="9" s="1"/>
  <c r="DZ139" i="9"/>
  <c r="S144" i="9" s="1"/>
  <c r="DH139" i="9"/>
  <c r="AA143" i="9" s="1"/>
  <c r="DG139" i="9"/>
  <c r="DF139" i="9"/>
  <c r="Z143" i="9" s="1"/>
  <c r="DE139" i="9"/>
  <c r="DD139" i="9"/>
  <c r="DC139" i="9"/>
  <c r="DB139" i="9"/>
  <c r="DA139" i="9"/>
  <c r="T143" i="9" s="1"/>
  <c r="CZ139" i="9"/>
  <c r="S143" i="9" s="1"/>
  <c r="CH139" i="9"/>
  <c r="CG139" i="9"/>
  <c r="CF139" i="9"/>
  <c r="Z142" i="9" s="1"/>
  <c r="CE139" i="9"/>
  <c r="CD139" i="9"/>
  <c r="CC139" i="9"/>
  <c r="CB139" i="9"/>
  <c r="CA139" i="9"/>
  <c r="T142" i="9" s="1"/>
  <c r="BZ139" i="9"/>
  <c r="S142" i="9" s="1"/>
  <c r="BH139" i="9"/>
  <c r="BJ139" i="9" s="1"/>
  <c r="BK139" i="9" s="1"/>
  <c r="BG139" i="9"/>
  <c r="BF139" i="9"/>
  <c r="Z141" i="9" s="1"/>
  <c r="BE139" i="9"/>
  <c r="BD139" i="9"/>
  <c r="BC139" i="9"/>
  <c r="BB139" i="9"/>
  <c r="AY139" i="9"/>
  <c r="T141" i="9" s="1"/>
  <c r="AA139" i="9"/>
  <c r="Z139" i="9"/>
  <c r="T139" i="9"/>
  <c r="T162" i="9" s="1"/>
  <c r="S139" i="9"/>
  <c r="S149" i="9" s="1"/>
  <c r="S159" i="9" s="1"/>
  <c r="JJ134" i="9"/>
  <c r="JK134" i="9" s="1"/>
  <c r="IE134" i="9"/>
  <c r="IF134" i="9" s="1"/>
  <c r="GZ134" i="9"/>
  <c r="HA134" i="9" s="1"/>
  <c r="FU134" i="9"/>
  <c r="EP134" i="9"/>
  <c r="DK134" i="9"/>
  <c r="DL134" i="9" s="1"/>
  <c r="CF134" i="9"/>
  <c r="BA134" i="9"/>
  <c r="BB134" i="9" s="1"/>
  <c r="Z134" i="9"/>
  <c r="JJ133" i="9"/>
  <c r="JK133" i="9" s="1"/>
  <c r="IE133" i="9"/>
  <c r="IF133" i="9" s="1"/>
  <c r="GZ133" i="9"/>
  <c r="HA133" i="9" s="1"/>
  <c r="FU133" i="9"/>
  <c r="FV133" i="9" s="1"/>
  <c r="EP133" i="9"/>
  <c r="EQ133" i="9" s="1"/>
  <c r="DK133" i="9"/>
  <c r="DL133" i="9" s="1"/>
  <c r="CF133" i="9"/>
  <c r="CG133" i="9" s="1"/>
  <c r="BA133" i="9"/>
  <c r="BB133" i="9" s="1"/>
  <c r="Z133" i="9"/>
  <c r="JJ132" i="9"/>
  <c r="IE132" i="9"/>
  <c r="GZ132" i="9"/>
  <c r="FU132" i="9"/>
  <c r="EP132" i="9"/>
  <c r="DK132" i="9"/>
  <c r="CF132" i="9"/>
  <c r="BA132" i="9"/>
  <c r="Z132" i="9"/>
  <c r="JJ131" i="9"/>
  <c r="JK131" i="9" s="1"/>
  <c r="IE131" i="9"/>
  <c r="IF131" i="9" s="1"/>
  <c r="GZ131" i="9"/>
  <c r="HA131" i="9" s="1"/>
  <c r="FU131" i="9"/>
  <c r="FV131" i="9" s="1"/>
  <c r="EP131" i="9"/>
  <c r="EQ131" i="9" s="1"/>
  <c r="DK131" i="9"/>
  <c r="DL131" i="9" s="1"/>
  <c r="CF131" i="9"/>
  <c r="CG131" i="9" s="1"/>
  <c r="BA131" i="9"/>
  <c r="BB131" i="9" s="1"/>
  <c r="Z131" i="9"/>
  <c r="JJ130" i="9"/>
  <c r="JK130" i="9" s="1"/>
  <c r="IE130" i="9"/>
  <c r="IF130" i="9" s="1"/>
  <c r="GZ130" i="9"/>
  <c r="HA130" i="9" s="1"/>
  <c r="FU130" i="9"/>
  <c r="FV130" i="9" s="1"/>
  <c r="EP130" i="9"/>
  <c r="EQ130" i="9" s="1"/>
  <c r="DK130" i="9"/>
  <c r="DL130" i="9" s="1"/>
  <c r="CF130" i="9"/>
  <c r="CG130" i="9" s="1"/>
  <c r="BA130" i="9"/>
  <c r="BB130" i="9" s="1"/>
  <c r="Z130" i="9"/>
  <c r="JJ129" i="9"/>
  <c r="JK129" i="9" s="1"/>
  <c r="IE129" i="9"/>
  <c r="IF129" i="9" s="1"/>
  <c r="GZ129" i="9"/>
  <c r="HA129" i="9" s="1"/>
  <c r="FU129" i="9"/>
  <c r="FV129" i="9" s="1"/>
  <c r="EP129" i="9"/>
  <c r="EQ129" i="9" s="1"/>
  <c r="DK129" i="9"/>
  <c r="DL129" i="9" s="1"/>
  <c r="CF129" i="9"/>
  <c r="CG129" i="9" s="1"/>
  <c r="BA129" i="9"/>
  <c r="BB129" i="9" s="1"/>
  <c r="Z129" i="9"/>
  <c r="JJ128" i="9"/>
  <c r="JK128" i="9" s="1"/>
  <c r="IE128" i="9"/>
  <c r="IF128" i="9" s="1"/>
  <c r="GZ128" i="9"/>
  <c r="HA128" i="9" s="1"/>
  <c r="FU128" i="9"/>
  <c r="FV128" i="9" s="1"/>
  <c r="EP128" i="9"/>
  <c r="EQ128" i="9" s="1"/>
  <c r="DK128" i="9"/>
  <c r="DL128" i="9" s="1"/>
  <c r="CF128" i="9"/>
  <c r="CG128" i="9" s="1"/>
  <c r="BA128" i="9"/>
  <c r="BB128" i="9" s="1"/>
  <c r="Z128" i="9"/>
  <c r="JJ127" i="9"/>
  <c r="JK127" i="9" s="1"/>
  <c r="IE127" i="9"/>
  <c r="IF127" i="9" s="1"/>
  <c r="GZ127" i="9"/>
  <c r="HA127" i="9" s="1"/>
  <c r="FU127" i="9"/>
  <c r="FV127" i="9" s="1"/>
  <c r="EP127" i="9"/>
  <c r="EQ127" i="9" s="1"/>
  <c r="DK127" i="9"/>
  <c r="DL127" i="9" s="1"/>
  <c r="CF127" i="9"/>
  <c r="CG127" i="9" s="1"/>
  <c r="BA127" i="9"/>
  <c r="BB127" i="9" s="1"/>
  <c r="Z127" i="9"/>
  <c r="JJ126" i="9"/>
  <c r="JK126" i="9" s="1"/>
  <c r="IE126" i="9"/>
  <c r="IF126" i="9" s="1"/>
  <c r="GZ126" i="9"/>
  <c r="HA126" i="9" s="1"/>
  <c r="FU126" i="9"/>
  <c r="FV126" i="9" s="1"/>
  <c r="EP126" i="9"/>
  <c r="EQ126" i="9" s="1"/>
  <c r="DK126" i="9"/>
  <c r="DL126" i="9" s="1"/>
  <c r="CF126" i="9"/>
  <c r="CG126" i="9" s="1"/>
  <c r="BA126" i="9"/>
  <c r="BB126" i="9" s="1"/>
  <c r="Z126" i="9"/>
  <c r="JJ125" i="9"/>
  <c r="JK125" i="9" s="1"/>
  <c r="IE125" i="9"/>
  <c r="IF125" i="9" s="1"/>
  <c r="GZ125" i="9"/>
  <c r="HA125" i="9" s="1"/>
  <c r="FU125" i="9"/>
  <c r="FV125" i="9" s="1"/>
  <c r="EP125" i="9"/>
  <c r="EQ125" i="9" s="1"/>
  <c r="DK125" i="9"/>
  <c r="DL125" i="9" s="1"/>
  <c r="CF125" i="9"/>
  <c r="CG125" i="9" s="1"/>
  <c r="BA125" i="9"/>
  <c r="BB125" i="9" s="1"/>
  <c r="Z125" i="9"/>
  <c r="JJ124" i="9"/>
  <c r="JK124" i="9" s="1"/>
  <c r="IE124" i="9"/>
  <c r="IF124" i="9" s="1"/>
  <c r="GZ124" i="9"/>
  <c r="HA124" i="9" s="1"/>
  <c r="FU124" i="9"/>
  <c r="FV124" i="9" s="1"/>
  <c r="EP124" i="9"/>
  <c r="EQ124" i="9" s="1"/>
  <c r="DK124" i="9"/>
  <c r="DL124" i="9" s="1"/>
  <c r="CF124" i="9"/>
  <c r="CG124" i="9" s="1"/>
  <c r="BA124" i="9"/>
  <c r="BB124" i="9" s="1"/>
  <c r="Z124" i="9"/>
  <c r="JJ123" i="9"/>
  <c r="JK123" i="9" s="1"/>
  <c r="IE123" i="9"/>
  <c r="IF123" i="9" s="1"/>
  <c r="GZ123" i="9"/>
  <c r="HA123" i="9" s="1"/>
  <c r="FU123" i="9"/>
  <c r="FV123" i="9" s="1"/>
  <c r="EP123" i="9"/>
  <c r="EQ123" i="9" s="1"/>
  <c r="DK123" i="9"/>
  <c r="DL123" i="9" s="1"/>
  <c r="CF123" i="9"/>
  <c r="CG123" i="9" s="1"/>
  <c r="BA123" i="9"/>
  <c r="BB123" i="9" s="1"/>
  <c r="Z123" i="9"/>
  <c r="JJ122" i="9"/>
  <c r="JK122" i="9" s="1"/>
  <c r="IE122" i="9"/>
  <c r="IF122" i="9" s="1"/>
  <c r="GZ122" i="9"/>
  <c r="HA122" i="9" s="1"/>
  <c r="FU122" i="9"/>
  <c r="FV122" i="9" s="1"/>
  <c r="EP122" i="9"/>
  <c r="EQ122" i="9" s="1"/>
  <c r="DK122" i="9"/>
  <c r="DL122" i="9" s="1"/>
  <c r="CF122" i="9"/>
  <c r="CG122" i="9" s="1"/>
  <c r="BA122" i="9"/>
  <c r="BB122" i="9" s="1"/>
  <c r="Z122" i="9"/>
  <c r="JJ121" i="9"/>
  <c r="JK121" i="9" s="1"/>
  <c r="IE121" i="9"/>
  <c r="IF121" i="9" s="1"/>
  <c r="GZ121" i="9"/>
  <c r="HA121" i="9" s="1"/>
  <c r="FU121" i="9"/>
  <c r="FV121" i="9" s="1"/>
  <c r="EP121" i="9"/>
  <c r="EQ121" i="9" s="1"/>
  <c r="DK121" i="9"/>
  <c r="DL121" i="9" s="1"/>
  <c r="CF121" i="9"/>
  <c r="CG121" i="9" s="1"/>
  <c r="BA121" i="9"/>
  <c r="BB121" i="9" s="1"/>
  <c r="Z121" i="9"/>
  <c r="JJ120" i="9"/>
  <c r="JK120" i="9" s="1"/>
  <c r="IE120" i="9"/>
  <c r="IF120" i="9" s="1"/>
  <c r="GZ120" i="9"/>
  <c r="HA120" i="9" s="1"/>
  <c r="FU120" i="9"/>
  <c r="FV120" i="9" s="1"/>
  <c r="EP120" i="9"/>
  <c r="EQ120" i="9" s="1"/>
  <c r="DK120" i="9"/>
  <c r="DL120" i="9" s="1"/>
  <c r="CF120" i="9"/>
  <c r="CG120" i="9" s="1"/>
  <c r="BA120" i="9"/>
  <c r="BB120" i="9" s="1"/>
  <c r="Z120" i="9"/>
  <c r="JJ119" i="9"/>
  <c r="JK119" i="9" s="1"/>
  <c r="IE119" i="9"/>
  <c r="IF119" i="9" s="1"/>
  <c r="GZ119" i="9"/>
  <c r="HA119" i="9" s="1"/>
  <c r="FU119" i="9"/>
  <c r="FV119" i="9" s="1"/>
  <c r="EP119" i="9"/>
  <c r="EQ119" i="9" s="1"/>
  <c r="DK119" i="9"/>
  <c r="DL119" i="9" s="1"/>
  <c r="CF119" i="9"/>
  <c r="CG119" i="9" s="1"/>
  <c r="BA119" i="9"/>
  <c r="BB119" i="9" s="1"/>
  <c r="Z119" i="9"/>
  <c r="JJ118" i="9"/>
  <c r="JK118" i="9" s="1"/>
  <c r="IE118" i="9"/>
  <c r="IF118" i="9" s="1"/>
  <c r="GZ118" i="9"/>
  <c r="HA118" i="9" s="1"/>
  <c r="FU118" i="9"/>
  <c r="FV118" i="9" s="1"/>
  <c r="EP118" i="9"/>
  <c r="EQ118" i="9" s="1"/>
  <c r="DK118" i="9"/>
  <c r="DL118" i="9" s="1"/>
  <c r="CF118" i="9"/>
  <c r="CG118" i="9" s="1"/>
  <c r="BA118" i="9"/>
  <c r="BB118" i="9" s="1"/>
  <c r="Z118" i="9"/>
  <c r="JJ117" i="9"/>
  <c r="JK117" i="9" s="1"/>
  <c r="IE117" i="9"/>
  <c r="IF117" i="9" s="1"/>
  <c r="GZ117" i="9"/>
  <c r="HA117" i="9" s="1"/>
  <c r="FU117" i="9"/>
  <c r="FV117" i="9" s="1"/>
  <c r="EP117" i="9"/>
  <c r="EQ117" i="9" s="1"/>
  <c r="DK117" i="9"/>
  <c r="DL117" i="9" s="1"/>
  <c r="CF117" i="9"/>
  <c r="CG117" i="9" s="1"/>
  <c r="BA117" i="9"/>
  <c r="BB117" i="9" s="1"/>
  <c r="Z117" i="9"/>
  <c r="JJ116" i="9"/>
  <c r="JK116" i="9" s="1"/>
  <c r="IE116" i="9"/>
  <c r="IF116" i="9" s="1"/>
  <c r="GZ116" i="9"/>
  <c r="HA116" i="9" s="1"/>
  <c r="FU116" i="9"/>
  <c r="FV116" i="9" s="1"/>
  <c r="EP116" i="9"/>
  <c r="EQ116" i="9" s="1"/>
  <c r="DK116" i="9"/>
  <c r="DL116" i="9" s="1"/>
  <c r="CF116" i="9"/>
  <c r="CG116" i="9" s="1"/>
  <c r="BA116" i="9"/>
  <c r="BB116" i="9" s="1"/>
  <c r="Z116" i="9"/>
  <c r="JJ115" i="9"/>
  <c r="JK115" i="9" s="1"/>
  <c r="IE115" i="9"/>
  <c r="IF115" i="9" s="1"/>
  <c r="GZ115" i="9"/>
  <c r="HA115" i="9" s="1"/>
  <c r="FU115" i="9"/>
  <c r="FV115" i="9" s="1"/>
  <c r="EP115" i="9"/>
  <c r="EQ115" i="9" s="1"/>
  <c r="DK115" i="9"/>
  <c r="DL115" i="9" s="1"/>
  <c r="CF115" i="9"/>
  <c r="CG115" i="9" s="1"/>
  <c r="BA115" i="9"/>
  <c r="BB115" i="9" s="1"/>
  <c r="Z115" i="9"/>
  <c r="JJ114" i="9"/>
  <c r="JK114" i="9" s="1"/>
  <c r="IE114" i="9"/>
  <c r="IF114" i="9" s="1"/>
  <c r="GZ114" i="9"/>
  <c r="HA114" i="9" s="1"/>
  <c r="FU114" i="9"/>
  <c r="FV114" i="9" s="1"/>
  <c r="EP114" i="9"/>
  <c r="EQ114" i="9" s="1"/>
  <c r="DK114" i="9"/>
  <c r="DL114" i="9" s="1"/>
  <c r="CF114" i="9"/>
  <c r="CG114" i="9" s="1"/>
  <c r="BA114" i="9"/>
  <c r="BB114" i="9" s="1"/>
  <c r="Z114" i="9"/>
  <c r="JJ113" i="9"/>
  <c r="JK113" i="9" s="1"/>
  <c r="IE113" i="9"/>
  <c r="IF113" i="9" s="1"/>
  <c r="GZ113" i="9"/>
  <c r="HA113" i="9" s="1"/>
  <c r="FU113" i="9"/>
  <c r="FV113" i="9" s="1"/>
  <c r="EP113" i="9"/>
  <c r="EQ113" i="9" s="1"/>
  <c r="DK113" i="9"/>
  <c r="DL113" i="9" s="1"/>
  <c r="CF113" i="9"/>
  <c r="CG113" i="9" s="1"/>
  <c r="BA113" i="9"/>
  <c r="BB113" i="9" s="1"/>
  <c r="Z113" i="9"/>
  <c r="JJ112" i="9"/>
  <c r="JK112" i="9" s="1"/>
  <c r="IE112" i="9"/>
  <c r="IF112" i="9" s="1"/>
  <c r="GZ112" i="9"/>
  <c r="HA112" i="9" s="1"/>
  <c r="FU112" i="9"/>
  <c r="FV112" i="9" s="1"/>
  <c r="EP112" i="9"/>
  <c r="EQ112" i="9" s="1"/>
  <c r="DK112" i="9"/>
  <c r="DL112" i="9" s="1"/>
  <c r="CF112" i="9"/>
  <c r="CG112" i="9" s="1"/>
  <c r="BA112" i="9"/>
  <c r="BB112" i="9" s="1"/>
  <c r="Z112" i="9"/>
  <c r="JJ111" i="9"/>
  <c r="JK111" i="9" s="1"/>
  <c r="IE111" i="9"/>
  <c r="IF111" i="9" s="1"/>
  <c r="GZ111" i="9"/>
  <c r="HA111" i="9" s="1"/>
  <c r="FU111" i="9"/>
  <c r="FV111" i="9" s="1"/>
  <c r="EP111" i="9"/>
  <c r="EQ111" i="9" s="1"/>
  <c r="DK111" i="9"/>
  <c r="DL111" i="9" s="1"/>
  <c r="CF111" i="9"/>
  <c r="CG111" i="9" s="1"/>
  <c r="BA111" i="9"/>
  <c r="BB111" i="9" s="1"/>
  <c r="Z111" i="9"/>
  <c r="JJ110" i="9"/>
  <c r="JK110" i="9" s="1"/>
  <c r="IE110" i="9"/>
  <c r="IF110" i="9" s="1"/>
  <c r="GZ110" i="9"/>
  <c r="HA110" i="9" s="1"/>
  <c r="FU110" i="9"/>
  <c r="FV110" i="9" s="1"/>
  <c r="EP110" i="9"/>
  <c r="EQ110" i="9" s="1"/>
  <c r="DK110" i="9"/>
  <c r="DL110" i="9" s="1"/>
  <c r="CF110" i="9"/>
  <c r="CG110" i="9" s="1"/>
  <c r="BA110" i="9"/>
  <c r="BB110" i="9" s="1"/>
  <c r="Z110" i="9"/>
  <c r="JJ109" i="9"/>
  <c r="JK109" i="9" s="1"/>
  <c r="IE109" i="9"/>
  <c r="IF109" i="9" s="1"/>
  <c r="GZ109" i="9"/>
  <c r="HA109" i="9" s="1"/>
  <c r="FU109" i="9"/>
  <c r="FV109" i="9" s="1"/>
  <c r="EP109" i="9"/>
  <c r="EQ109" i="9" s="1"/>
  <c r="DK109" i="9"/>
  <c r="DL109" i="9" s="1"/>
  <c r="CF109" i="9"/>
  <c r="CG109" i="9" s="1"/>
  <c r="BA109" i="9"/>
  <c r="BB109" i="9" s="1"/>
  <c r="Z109" i="9"/>
  <c r="JJ108" i="9"/>
  <c r="JK108" i="9" s="1"/>
  <c r="IE108" i="9"/>
  <c r="IF108" i="9" s="1"/>
  <c r="GZ108" i="9"/>
  <c r="HA108" i="9" s="1"/>
  <c r="FU108" i="9"/>
  <c r="FV108" i="9" s="1"/>
  <c r="EP108" i="9"/>
  <c r="EQ108" i="9" s="1"/>
  <c r="DK108" i="9"/>
  <c r="DL108" i="9" s="1"/>
  <c r="CF108" i="9"/>
  <c r="CG108" i="9" s="1"/>
  <c r="BA108" i="9"/>
  <c r="BB108" i="9" s="1"/>
  <c r="Z108" i="9"/>
  <c r="JJ107" i="9"/>
  <c r="JK107" i="9" s="1"/>
  <c r="IE107" i="9"/>
  <c r="IF107" i="9" s="1"/>
  <c r="GZ107" i="9"/>
  <c r="HA107" i="9" s="1"/>
  <c r="FU107" i="9"/>
  <c r="FV107" i="9" s="1"/>
  <c r="EP107" i="9"/>
  <c r="EQ107" i="9" s="1"/>
  <c r="DK107" i="9"/>
  <c r="DL107" i="9" s="1"/>
  <c r="CF107" i="9"/>
  <c r="CG107" i="9" s="1"/>
  <c r="BA107" i="9"/>
  <c r="BB107" i="9" s="1"/>
  <c r="Z107" i="9"/>
  <c r="JJ106" i="9"/>
  <c r="JK106" i="9" s="1"/>
  <c r="IE106" i="9"/>
  <c r="IF106" i="9" s="1"/>
  <c r="GZ106" i="9"/>
  <c r="HA106" i="9" s="1"/>
  <c r="FU106" i="9"/>
  <c r="FV106" i="9" s="1"/>
  <c r="EP106" i="9"/>
  <c r="EQ106" i="9" s="1"/>
  <c r="DK106" i="9"/>
  <c r="DL106" i="9" s="1"/>
  <c r="CF106" i="9"/>
  <c r="CG106" i="9" s="1"/>
  <c r="BA106" i="9"/>
  <c r="BB106" i="9" s="1"/>
  <c r="Z106" i="9"/>
  <c r="JJ105" i="9"/>
  <c r="JK105" i="9" s="1"/>
  <c r="IE105" i="9"/>
  <c r="IF105" i="9" s="1"/>
  <c r="GZ105" i="9"/>
  <c r="HA105" i="9" s="1"/>
  <c r="FU105" i="9"/>
  <c r="FV105" i="9" s="1"/>
  <c r="EP105" i="9"/>
  <c r="EQ105" i="9" s="1"/>
  <c r="DK105" i="9"/>
  <c r="DL105" i="9" s="1"/>
  <c r="CF105" i="9"/>
  <c r="CG105" i="9" s="1"/>
  <c r="BA105" i="9"/>
  <c r="BB105" i="9" s="1"/>
  <c r="Z105" i="9"/>
  <c r="JJ104" i="9"/>
  <c r="JK104" i="9" s="1"/>
  <c r="IE104" i="9"/>
  <c r="IF104" i="9" s="1"/>
  <c r="GZ104" i="9"/>
  <c r="HA104" i="9" s="1"/>
  <c r="FU104" i="9"/>
  <c r="FV104" i="9" s="1"/>
  <c r="EP104" i="9"/>
  <c r="EQ104" i="9" s="1"/>
  <c r="DK104" i="9"/>
  <c r="DL104" i="9" s="1"/>
  <c r="CF104" i="9"/>
  <c r="CG104" i="9" s="1"/>
  <c r="BA104" i="9"/>
  <c r="BB104" i="9" s="1"/>
  <c r="Z104" i="9"/>
  <c r="JJ103" i="9"/>
  <c r="JK103" i="9" s="1"/>
  <c r="IE103" i="9"/>
  <c r="IF103" i="9" s="1"/>
  <c r="GZ103" i="9"/>
  <c r="HA103" i="9" s="1"/>
  <c r="FU103" i="9"/>
  <c r="FV103" i="9" s="1"/>
  <c r="EP103" i="9"/>
  <c r="EQ103" i="9" s="1"/>
  <c r="DK103" i="9"/>
  <c r="DL103" i="9" s="1"/>
  <c r="CF103" i="9"/>
  <c r="CG103" i="9" s="1"/>
  <c r="BA103" i="9"/>
  <c r="BB103" i="9" s="1"/>
  <c r="Z103" i="9"/>
  <c r="JJ102" i="9"/>
  <c r="JK102" i="9" s="1"/>
  <c r="IE102" i="9"/>
  <c r="IF102" i="9" s="1"/>
  <c r="GZ102" i="9"/>
  <c r="HA102" i="9" s="1"/>
  <c r="FU102" i="9"/>
  <c r="FV102" i="9" s="1"/>
  <c r="EP102" i="9"/>
  <c r="EQ102" i="9" s="1"/>
  <c r="DK102" i="9"/>
  <c r="DL102" i="9" s="1"/>
  <c r="CF102" i="9"/>
  <c r="CG102" i="9" s="1"/>
  <c r="BA102" i="9"/>
  <c r="BB102" i="9" s="1"/>
  <c r="Z102" i="9"/>
  <c r="JJ101" i="9"/>
  <c r="JK101" i="9" s="1"/>
  <c r="IE101" i="9"/>
  <c r="IF101" i="9" s="1"/>
  <c r="GZ101" i="9"/>
  <c r="HA101" i="9" s="1"/>
  <c r="FU101" i="9"/>
  <c r="FV101" i="9" s="1"/>
  <c r="EP101" i="9"/>
  <c r="EQ101" i="9" s="1"/>
  <c r="DK101" i="9"/>
  <c r="DL101" i="9" s="1"/>
  <c r="CF101" i="9"/>
  <c r="CG101" i="9" s="1"/>
  <c r="BA101" i="9"/>
  <c r="BB101" i="9" s="1"/>
  <c r="Z101" i="9"/>
  <c r="JJ100" i="9"/>
  <c r="JK100" i="9" s="1"/>
  <c r="IE100" i="9"/>
  <c r="IF100" i="9" s="1"/>
  <c r="GZ100" i="9"/>
  <c r="HA100" i="9" s="1"/>
  <c r="FU100" i="9"/>
  <c r="FV100" i="9" s="1"/>
  <c r="EP100" i="9"/>
  <c r="EQ100" i="9" s="1"/>
  <c r="DK100" i="9"/>
  <c r="DL100" i="9" s="1"/>
  <c r="CF100" i="9"/>
  <c r="CG100" i="9" s="1"/>
  <c r="BA100" i="9"/>
  <c r="BB100" i="9" s="1"/>
  <c r="Z100" i="9"/>
  <c r="JJ99" i="9"/>
  <c r="JK99" i="9" s="1"/>
  <c r="IE99" i="9"/>
  <c r="IF99" i="9" s="1"/>
  <c r="GZ99" i="9"/>
  <c r="HA99" i="9" s="1"/>
  <c r="FU99" i="9"/>
  <c r="FV99" i="9" s="1"/>
  <c r="EP99" i="9"/>
  <c r="EQ99" i="9" s="1"/>
  <c r="DK99" i="9"/>
  <c r="DL99" i="9" s="1"/>
  <c r="CF99" i="9"/>
  <c r="CG99" i="9" s="1"/>
  <c r="BA99" i="9"/>
  <c r="BB99" i="9" s="1"/>
  <c r="Z99" i="9"/>
  <c r="JJ98" i="9"/>
  <c r="JK98" i="9" s="1"/>
  <c r="IE98" i="9"/>
  <c r="IF98" i="9" s="1"/>
  <c r="GZ98" i="9"/>
  <c r="HA98" i="9" s="1"/>
  <c r="FU98" i="9"/>
  <c r="FV98" i="9" s="1"/>
  <c r="EP98" i="9"/>
  <c r="EQ98" i="9" s="1"/>
  <c r="DK98" i="9"/>
  <c r="DL98" i="9" s="1"/>
  <c r="CF98" i="9"/>
  <c r="CG98" i="9" s="1"/>
  <c r="BA98" i="9"/>
  <c r="BB98" i="9" s="1"/>
  <c r="Z98" i="9"/>
  <c r="JJ97" i="9"/>
  <c r="JK97" i="9" s="1"/>
  <c r="IE97" i="9"/>
  <c r="IF97" i="9" s="1"/>
  <c r="GZ97" i="9"/>
  <c r="HA97" i="9" s="1"/>
  <c r="FU97" i="9"/>
  <c r="FV97" i="9" s="1"/>
  <c r="EP97" i="9"/>
  <c r="EQ97" i="9" s="1"/>
  <c r="DK97" i="9"/>
  <c r="DL97" i="9" s="1"/>
  <c r="CF97" i="9"/>
  <c r="CG97" i="9" s="1"/>
  <c r="BA97" i="9"/>
  <c r="BB97" i="9" s="1"/>
  <c r="Z97" i="9"/>
  <c r="JJ96" i="9"/>
  <c r="JK96" i="9" s="1"/>
  <c r="IE96" i="9"/>
  <c r="IF96" i="9" s="1"/>
  <c r="GZ96" i="9"/>
  <c r="HA96" i="9" s="1"/>
  <c r="FU96" i="9"/>
  <c r="FV96" i="9" s="1"/>
  <c r="EP96" i="9"/>
  <c r="EQ96" i="9" s="1"/>
  <c r="DK96" i="9"/>
  <c r="DL96" i="9" s="1"/>
  <c r="CF96" i="9"/>
  <c r="CG96" i="9" s="1"/>
  <c r="BA96" i="9"/>
  <c r="BB96" i="9" s="1"/>
  <c r="Z96" i="9"/>
  <c r="JJ95" i="9"/>
  <c r="JK95" i="9" s="1"/>
  <c r="IE95" i="9"/>
  <c r="IF95" i="9" s="1"/>
  <c r="GZ95" i="9"/>
  <c r="HA95" i="9" s="1"/>
  <c r="FU95" i="9"/>
  <c r="FV95" i="9" s="1"/>
  <c r="EP95" i="9"/>
  <c r="EQ95" i="9" s="1"/>
  <c r="DK95" i="9"/>
  <c r="DL95" i="9" s="1"/>
  <c r="CF95" i="9"/>
  <c r="CG95" i="9" s="1"/>
  <c r="BA95" i="9"/>
  <c r="BB95" i="9" s="1"/>
  <c r="Z95" i="9"/>
  <c r="JJ94" i="9"/>
  <c r="JK94" i="9" s="1"/>
  <c r="IE94" i="9"/>
  <c r="IF94" i="9" s="1"/>
  <c r="GZ94" i="9"/>
  <c r="HA94" i="9" s="1"/>
  <c r="FU94" i="9"/>
  <c r="FV94" i="9" s="1"/>
  <c r="EP94" i="9"/>
  <c r="EQ94" i="9" s="1"/>
  <c r="DK94" i="9"/>
  <c r="DL94" i="9" s="1"/>
  <c r="CF94" i="9"/>
  <c r="CG94" i="9" s="1"/>
  <c r="BA94" i="9"/>
  <c r="BB94" i="9" s="1"/>
  <c r="Z94" i="9"/>
  <c r="JJ93" i="9"/>
  <c r="JK93" i="9" s="1"/>
  <c r="IE93" i="9"/>
  <c r="IF93" i="9" s="1"/>
  <c r="GZ93" i="9"/>
  <c r="HA93" i="9" s="1"/>
  <c r="FU93" i="9"/>
  <c r="FV93" i="9" s="1"/>
  <c r="EP93" i="9"/>
  <c r="EQ93" i="9" s="1"/>
  <c r="DK93" i="9"/>
  <c r="DL93" i="9" s="1"/>
  <c r="CF93" i="9"/>
  <c r="CG93" i="9" s="1"/>
  <c r="BA93" i="9"/>
  <c r="BB93" i="9" s="1"/>
  <c r="Z93" i="9"/>
  <c r="JJ92" i="9"/>
  <c r="JK92" i="9" s="1"/>
  <c r="IE92" i="9"/>
  <c r="IF92" i="9" s="1"/>
  <c r="GZ92" i="9"/>
  <c r="HA92" i="9" s="1"/>
  <c r="FU92" i="9"/>
  <c r="FV92" i="9" s="1"/>
  <c r="EP92" i="9"/>
  <c r="EQ92" i="9" s="1"/>
  <c r="DK92" i="9"/>
  <c r="DL92" i="9" s="1"/>
  <c r="CF92" i="9"/>
  <c r="CG92" i="9" s="1"/>
  <c r="BA92" i="9"/>
  <c r="BB92" i="9" s="1"/>
  <c r="Z92" i="9"/>
  <c r="JJ91" i="9"/>
  <c r="JK91" i="9" s="1"/>
  <c r="IE91" i="9"/>
  <c r="IF91" i="9" s="1"/>
  <c r="GZ91" i="9"/>
  <c r="HA91" i="9" s="1"/>
  <c r="FU91" i="9"/>
  <c r="FV91" i="9" s="1"/>
  <c r="EP91" i="9"/>
  <c r="EQ91" i="9" s="1"/>
  <c r="DK91" i="9"/>
  <c r="DL91" i="9" s="1"/>
  <c r="CF91" i="9"/>
  <c r="CG91" i="9" s="1"/>
  <c r="BA91" i="9"/>
  <c r="BB91" i="9" s="1"/>
  <c r="Z91" i="9"/>
  <c r="JJ90" i="9"/>
  <c r="JK90" i="9" s="1"/>
  <c r="IE90" i="9"/>
  <c r="IF90" i="9" s="1"/>
  <c r="GZ90" i="9"/>
  <c r="HA90" i="9" s="1"/>
  <c r="FU90" i="9"/>
  <c r="FV90" i="9" s="1"/>
  <c r="EP90" i="9"/>
  <c r="EQ90" i="9" s="1"/>
  <c r="DK90" i="9"/>
  <c r="DL90" i="9" s="1"/>
  <c r="CF90" i="9"/>
  <c r="CG90" i="9" s="1"/>
  <c r="BA90" i="9"/>
  <c r="BB90" i="9" s="1"/>
  <c r="Z90" i="9"/>
  <c r="JJ89" i="9"/>
  <c r="JK89" i="9" s="1"/>
  <c r="IE89" i="9"/>
  <c r="IF89" i="9" s="1"/>
  <c r="GZ89" i="9"/>
  <c r="HA89" i="9" s="1"/>
  <c r="FU89" i="9"/>
  <c r="FV89" i="9" s="1"/>
  <c r="EP89" i="9"/>
  <c r="EQ89" i="9" s="1"/>
  <c r="DK89" i="9"/>
  <c r="DL89" i="9" s="1"/>
  <c r="CF89" i="9"/>
  <c r="CG89" i="9" s="1"/>
  <c r="BA89" i="9"/>
  <c r="BB89" i="9" s="1"/>
  <c r="Z89" i="9"/>
  <c r="JJ88" i="9"/>
  <c r="JK88" i="9" s="1"/>
  <c r="IE88" i="9"/>
  <c r="IF88" i="9" s="1"/>
  <c r="GZ88" i="9"/>
  <c r="HA88" i="9" s="1"/>
  <c r="FU88" i="9"/>
  <c r="FV88" i="9" s="1"/>
  <c r="EP88" i="9"/>
  <c r="EQ88" i="9" s="1"/>
  <c r="DK88" i="9"/>
  <c r="DL88" i="9" s="1"/>
  <c r="CF88" i="9"/>
  <c r="CG88" i="9" s="1"/>
  <c r="BA88" i="9"/>
  <c r="BB88" i="9" s="1"/>
  <c r="Z88" i="9"/>
  <c r="JJ87" i="9"/>
  <c r="JK87" i="9" s="1"/>
  <c r="IE87" i="9"/>
  <c r="IF87" i="9" s="1"/>
  <c r="GZ87" i="9"/>
  <c r="HA87" i="9" s="1"/>
  <c r="FU87" i="9"/>
  <c r="FV87" i="9" s="1"/>
  <c r="EP87" i="9"/>
  <c r="EQ87" i="9" s="1"/>
  <c r="DK87" i="9"/>
  <c r="DL87" i="9" s="1"/>
  <c r="CF87" i="9"/>
  <c r="CG87" i="9" s="1"/>
  <c r="BA87" i="9"/>
  <c r="BB87" i="9" s="1"/>
  <c r="Z87" i="9"/>
  <c r="JJ86" i="9"/>
  <c r="JK86" i="9" s="1"/>
  <c r="IE86" i="9"/>
  <c r="IF86" i="9" s="1"/>
  <c r="GZ86" i="9"/>
  <c r="HA86" i="9" s="1"/>
  <c r="FU86" i="9"/>
  <c r="FV86" i="9" s="1"/>
  <c r="EP86" i="9"/>
  <c r="EQ86" i="9" s="1"/>
  <c r="DK86" i="9"/>
  <c r="DL86" i="9" s="1"/>
  <c r="CF86" i="9"/>
  <c r="CG86" i="9" s="1"/>
  <c r="BA86" i="9"/>
  <c r="BB86" i="9" s="1"/>
  <c r="Z86" i="9"/>
  <c r="JJ85" i="9"/>
  <c r="JK85" i="9" s="1"/>
  <c r="IE85" i="9"/>
  <c r="IF85" i="9" s="1"/>
  <c r="GZ85" i="9"/>
  <c r="HA85" i="9" s="1"/>
  <c r="FU85" i="9"/>
  <c r="FV85" i="9" s="1"/>
  <c r="EP85" i="9"/>
  <c r="EQ85" i="9" s="1"/>
  <c r="DK85" i="9"/>
  <c r="DL85" i="9" s="1"/>
  <c r="CF85" i="9"/>
  <c r="CG85" i="9" s="1"/>
  <c r="BA85" i="9"/>
  <c r="BB85" i="9" s="1"/>
  <c r="Z85" i="9"/>
  <c r="JJ84" i="9"/>
  <c r="JK84" i="9" s="1"/>
  <c r="IE84" i="9"/>
  <c r="IF84" i="9" s="1"/>
  <c r="GZ84" i="9"/>
  <c r="HA84" i="9" s="1"/>
  <c r="FU84" i="9"/>
  <c r="FV84" i="9" s="1"/>
  <c r="EP84" i="9"/>
  <c r="EQ84" i="9" s="1"/>
  <c r="DK84" i="9"/>
  <c r="DL84" i="9" s="1"/>
  <c r="CF84" i="9"/>
  <c r="CG84" i="9" s="1"/>
  <c r="BA84" i="9"/>
  <c r="BB84" i="9" s="1"/>
  <c r="Z84" i="9"/>
  <c r="JJ83" i="9"/>
  <c r="JK83" i="9" s="1"/>
  <c r="IE83" i="9"/>
  <c r="IF83" i="9" s="1"/>
  <c r="GZ83" i="9"/>
  <c r="HA83" i="9" s="1"/>
  <c r="FU83" i="9"/>
  <c r="FV83" i="9" s="1"/>
  <c r="EP83" i="9"/>
  <c r="EQ83" i="9" s="1"/>
  <c r="DK83" i="9"/>
  <c r="DL83" i="9" s="1"/>
  <c r="CF83" i="9"/>
  <c r="CG83" i="9" s="1"/>
  <c r="BA83" i="9"/>
  <c r="BB83" i="9" s="1"/>
  <c r="Z83" i="9"/>
  <c r="JJ82" i="9"/>
  <c r="JK82" i="9" s="1"/>
  <c r="IE82" i="9"/>
  <c r="IF82" i="9" s="1"/>
  <c r="GZ82" i="9"/>
  <c r="HA82" i="9" s="1"/>
  <c r="FU82" i="9"/>
  <c r="FV82" i="9" s="1"/>
  <c r="EP82" i="9"/>
  <c r="EQ82" i="9" s="1"/>
  <c r="DK82" i="9"/>
  <c r="DL82" i="9" s="1"/>
  <c r="CF82" i="9"/>
  <c r="CG82" i="9" s="1"/>
  <c r="BA82" i="9"/>
  <c r="BB82" i="9" s="1"/>
  <c r="Z82" i="9"/>
  <c r="JJ81" i="9"/>
  <c r="JK81" i="9" s="1"/>
  <c r="IE81" i="9"/>
  <c r="IF81" i="9" s="1"/>
  <c r="GZ81" i="9"/>
  <c r="HA81" i="9" s="1"/>
  <c r="FU81" i="9"/>
  <c r="FV81" i="9" s="1"/>
  <c r="EP81" i="9"/>
  <c r="EQ81" i="9" s="1"/>
  <c r="DK81" i="9"/>
  <c r="DL81" i="9" s="1"/>
  <c r="CF81" i="9"/>
  <c r="CG81" i="9" s="1"/>
  <c r="BA81" i="9"/>
  <c r="BB81" i="9" s="1"/>
  <c r="Z81" i="9"/>
  <c r="BB68" i="9"/>
  <c r="BC68" i="9" s="1"/>
  <c r="AV68" i="9"/>
  <c r="AW68" i="9" s="1"/>
  <c r="AP68" i="9"/>
  <c r="AQ68" i="9" s="1"/>
  <c r="AJ68" i="9"/>
  <c r="AK68" i="9" s="1"/>
  <c r="AD68" i="9"/>
  <c r="AE68" i="9" s="1"/>
  <c r="X68" i="9"/>
  <c r="Y68" i="9" s="1"/>
  <c r="R68" i="9"/>
  <c r="S68" i="9" s="1"/>
  <c r="L68" i="9"/>
  <c r="M68" i="9" s="1"/>
  <c r="F68" i="9"/>
  <c r="G68" i="9" s="1"/>
  <c r="BB67" i="9"/>
  <c r="BC67" i="9" s="1"/>
  <c r="AV67" i="9"/>
  <c r="AW67" i="9" s="1"/>
  <c r="AP67" i="9"/>
  <c r="AQ67" i="9" s="1"/>
  <c r="AJ67" i="9"/>
  <c r="AK67" i="9" s="1"/>
  <c r="AD67" i="9"/>
  <c r="AE67" i="9" s="1"/>
  <c r="X67" i="9"/>
  <c r="Y67" i="9" s="1"/>
  <c r="R67" i="9"/>
  <c r="S67" i="9" s="1"/>
  <c r="L67" i="9"/>
  <c r="M67" i="9" s="1"/>
  <c r="F67" i="9"/>
  <c r="G67" i="9" s="1"/>
  <c r="BB65" i="9"/>
  <c r="BC65" i="9" s="1"/>
  <c r="AV65" i="9"/>
  <c r="AW65" i="9" s="1"/>
  <c r="AP65" i="9"/>
  <c r="AQ65" i="9" s="1"/>
  <c r="AJ65" i="9"/>
  <c r="AK65" i="9" s="1"/>
  <c r="AD65" i="9"/>
  <c r="AE65" i="9" s="1"/>
  <c r="X65" i="9"/>
  <c r="Y65" i="9" s="1"/>
  <c r="R65" i="9"/>
  <c r="S65" i="9" s="1"/>
  <c r="L65" i="9"/>
  <c r="M65" i="9" s="1"/>
  <c r="F65" i="9"/>
  <c r="G65" i="9" s="1"/>
  <c r="BB64" i="9"/>
  <c r="BC64" i="9" s="1"/>
  <c r="AV64" i="9"/>
  <c r="AW64" i="9" s="1"/>
  <c r="AP64" i="9"/>
  <c r="AQ64" i="9" s="1"/>
  <c r="AJ64" i="9"/>
  <c r="AK64" i="9" s="1"/>
  <c r="AD64" i="9"/>
  <c r="AE64" i="9" s="1"/>
  <c r="X64" i="9"/>
  <c r="Y64" i="9" s="1"/>
  <c r="R64" i="9"/>
  <c r="S64" i="9" s="1"/>
  <c r="L64" i="9"/>
  <c r="M64" i="9" s="1"/>
  <c r="F64" i="9"/>
  <c r="G64" i="9" s="1"/>
  <c r="BB63" i="9"/>
  <c r="BC63" i="9" s="1"/>
  <c r="AV63" i="9"/>
  <c r="AW63" i="9" s="1"/>
  <c r="AP63" i="9"/>
  <c r="AQ63" i="9" s="1"/>
  <c r="AJ63" i="9"/>
  <c r="AK63" i="9" s="1"/>
  <c r="AD63" i="9"/>
  <c r="AE63" i="9" s="1"/>
  <c r="X63" i="9"/>
  <c r="Y63" i="9" s="1"/>
  <c r="R63" i="9"/>
  <c r="S63" i="9" s="1"/>
  <c r="L63" i="9"/>
  <c r="M63" i="9" s="1"/>
  <c r="F63" i="9"/>
  <c r="G63" i="9" s="1"/>
  <c r="BB62" i="9"/>
  <c r="BC62" i="9" s="1"/>
  <c r="AV62" i="9"/>
  <c r="AW62" i="9" s="1"/>
  <c r="AP62" i="9"/>
  <c r="AQ62" i="9" s="1"/>
  <c r="AJ62" i="9"/>
  <c r="AK62" i="9" s="1"/>
  <c r="AD62" i="9"/>
  <c r="AE62" i="9" s="1"/>
  <c r="X62" i="9"/>
  <c r="Y62" i="9" s="1"/>
  <c r="R62" i="9"/>
  <c r="S62" i="9" s="1"/>
  <c r="L62" i="9"/>
  <c r="M62" i="9" s="1"/>
  <c r="F62" i="9"/>
  <c r="G62" i="9" s="1"/>
  <c r="BB61" i="9"/>
  <c r="BC61" i="9" s="1"/>
  <c r="AV61" i="9"/>
  <c r="AW61" i="9" s="1"/>
  <c r="AP61" i="9"/>
  <c r="AQ61" i="9" s="1"/>
  <c r="AJ61" i="9"/>
  <c r="AK61" i="9" s="1"/>
  <c r="AD61" i="9"/>
  <c r="AE61" i="9" s="1"/>
  <c r="X61" i="9"/>
  <c r="Y61" i="9" s="1"/>
  <c r="R61" i="9"/>
  <c r="S61" i="9" s="1"/>
  <c r="L61" i="9"/>
  <c r="M61" i="9" s="1"/>
  <c r="F61" i="9"/>
  <c r="G61" i="9" s="1"/>
  <c r="BB60" i="9"/>
  <c r="BC60" i="9" s="1"/>
  <c r="AV60" i="9"/>
  <c r="AW60" i="9" s="1"/>
  <c r="AP60" i="9"/>
  <c r="AQ60" i="9" s="1"/>
  <c r="AJ60" i="9"/>
  <c r="AK60" i="9" s="1"/>
  <c r="AD60" i="9"/>
  <c r="AE60" i="9" s="1"/>
  <c r="X60" i="9"/>
  <c r="Y60" i="9" s="1"/>
  <c r="R60" i="9"/>
  <c r="S60" i="9" s="1"/>
  <c r="L60" i="9"/>
  <c r="M60" i="9" s="1"/>
  <c r="F60" i="9"/>
  <c r="G60" i="9" s="1"/>
  <c r="BB59" i="9"/>
  <c r="BC59" i="9" s="1"/>
  <c r="AV59" i="9"/>
  <c r="AW59" i="9" s="1"/>
  <c r="AP59" i="9"/>
  <c r="AQ59" i="9" s="1"/>
  <c r="AJ59" i="9"/>
  <c r="AK59" i="9" s="1"/>
  <c r="AD59" i="9"/>
  <c r="AE59" i="9" s="1"/>
  <c r="X59" i="9"/>
  <c r="Y59" i="9" s="1"/>
  <c r="R59" i="9"/>
  <c r="S59" i="9" s="1"/>
  <c r="L59" i="9"/>
  <c r="M59" i="9" s="1"/>
  <c r="F59" i="9"/>
  <c r="G59" i="9" s="1"/>
  <c r="BB58" i="9"/>
  <c r="BC58" i="9" s="1"/>
  <c r="AV58" i="9"/>
  <c r="AW58" i="9" s="1"/>
  <c r="AP58" i="9"/>
  <c r="AQ58" i="9" s="1"/>
  <c r="AJ58" i="9"/>
  <c r="AK58" i="9" s="1"/>
  <c r="AD58" i="9"/>
  <c r="AE58" i="9" s="1"/>
  <c r="X58" i="9"/>
  <c r="Y58" i="9" s="1"/>
  <c r="R58" i="9"/>
  <c r="S58" i="9" s="1"/>
  <c r="L58" i="9"/>
  <c r="M58" i="9" s="1"/>
  <c r="F58" i="9"/>
  <c r="G58" i="9" s="1"/>
  <c r="BB57" i="9"/>
  <c r="BC57" i="9" s="1"/>
  <c r="AV57" i="9"/>
  <c r="AW57" i="9" s="1"/>
  <c r="AP57" i="9"/>
  <c r="AQ57" i="9" s="1"/>
  <c r="AJ57" i="9"/>
  <c r="AK57" i="9" s="1"/>
  <c r="AD57" i="9"/>
  <c r="AE57" i="9" s="1"/>
  <c r="X57" i="9"/>
  <c r="Y57" i="9" s="1"/>
  <c r="R57" i="9"/>
  <c r="S57" i="9" s="1"/>
  <c r="L57" i="9"/>
  <c r="M57" i="9" s="1"/>
  <c r="F57" i="9"/>
  <c r="G57" i="9" s="1"/>
  <c r="BB56" i="9"/>
  <c r="BC56" i="9" s="1"/>
  <c r="AV56" i="9"/>
  <c r="AW56" i="9" s="1"/>
  <c r="AP56" i="9"/>
  <c r="AQ56" i="9" s="1"/>
  <c r="AJ56" i="9"/>
  <c r="AK56" i="9" s="1"/>
  <c r="AD56" i="9"/>
  <c r="AE56" i="9" s="1"/>
  <c r="X56" i="9"/>
  <c r="Y56" i="9" s="1"/>
  <c r="R56" i="9"/>
  <c r="S56" i="9" s="1"/>
  <c r="L56" i="9"/>
  <c r="M56" i="9" s="1"/>
  <c r="F56" i="9"/>
  <c r="G56" i="9" s="1"/>
  <c r="BB55" i="9"/>
  <c r="BC55" i="9" s="1"/>
  <c r="AV55" i="9"/>
  <c r="AW55" i="9" s="1"/>
  <c r="AP55" i="9"/>
  <c r="AQ55" i="9" s="1"/>
  <c r="AJ55" i="9"/>
  <c r="AK55" i="9" s="1"/>
  <c r="AD55" i="9"/>
  <c r="AE55" i="9" s="1"/>
  <c r="X55" i="9"/>
  <c r="Y55" i="9" s="1"/>
  <c r="R55" i="9"/>
  <c r="S55" i="9" s="1"/>
  <c r="L55" i="9"/>
  <c r="M55" i="9" s="1"/>
  <c r="F55" i="9"/>
  <c r="G55" i="9" s="1"/>
  <c r="BB54" i="9"/>
  <c r="BC54" i="9" s="1"/>
  <c r="AV54" i="9"/>
  <c r="AW54" i="9" s="1"/>
  <c r="AP54" i="9"/>
  <c r="AQ54" i="9" s="1"/>
  <c r="AJ54" i="9"/>
  <c r="AK54" i="9" s="1"/>
  <c r="AD54" i="9"/>
  <c r="AE54" i="9" s="1"/>
  <c r="X54" i="9"/>
  <c r="Y54" i="9" s="1"/>
  <c r="R54" i="9"/>
  <c r="S54" i="9" s="1"/>
  <c r="L54" i="9"/>
  <c r="M54" i="9" s="1"/>
  <c r="F54" i="9"/>
  <c r="G54" i="9" s="1"/>
  <c r="BB53" i="9"/>
  <c r="BC53" i="9" s="1"/>
  <c r="AV53" i="9"/>
  <c r="AW53" i="9" s="1"/>
  <c r="AP53" i="9"/>
  <c r="AQ53" i="9" s="1"/>
  <c r="AJ53" i="9"/>
  <c r="AK53" i="9" s="1"/>
  <c r="AD53" i="9"/>
  <c r="AE53" i="9" s="1"/>
  <c r="X53" i="9"/>
  <c r="Y53" i="9" s="1"/>
  <c r="R53" i="9"/>
  <c r="S53" i="9" s="1"/>
  <c r="L53" i="9"/>
  <c r="M53" i="9" s="1"/>
  <c r="F53" i="9"/>
  <c r="G53" i="9" s="1"/>
  <c r="BB52" i="9"/>
  <c r="BC52" i="9" s="1"/>
  <c r="AV52" i="9"/>
  <c r="AW52" i="9" s="1"/>
  <c r="AP52" i="9"/>
  <c r="AQ52" i="9" s="1"/>
  <c r="AJ52" i="9"/>
  <c r="AK52" i="9" s="1"/>
  <c r="AD52" i="9"/>
  <c r="AE52" i="9" s="1"/>
  <c r="X52" i="9"/>
  <c r="Y52" i="9" s="1"/>
  <c r="R52" i="9"/>
  <c r="S52" i="9" s="1"/>
  <c r="L52" i="9"/>
  <c r="M52" i="9" s="1"/>
  <c r="F52" i="9"/>
  <c r="G52" i="9" s="1"/>
  <c r="BB51" i="9"/>
  <c r="BC51" i="9" s="1"/>
  <c r="AV51" i="9"/>
  <c r="AW51" i="9" s="1"/>
  <c r="AP51" i="9"/>
  <c r="AQ51" i="9" s="1"/>
  <c r="AJ51" i="9"/>
  <c r="AK51" i="9" s="1"/>
  <c r="AD51" i="9"/>
  <c r="AE51" i="9" s="1"/>
  <c r="X51" i="9"/>
  <c r="Y51" i="9" s="1"/>
  <c r="R51" i="9"/>
  <c r="S51" i="9" s="1"/>
  <c r="L51" i="9"/>
  <c r="M51" i="9" s="1"/>
  <c r="F51" i="9"/>
  <c r="G51" i="9" s="1"/>
  <c r="BB50" i="9"/>
  <c r="BC50" i="9" s="1"/>
  <c r="AV50" i="9"/>
  <c r="AW50" i="9" s="1"/>
  <c r="AP50" i="9"/>
  <c r="AQ50" i="9" s="1"/>
  <c r="AJ50" i="9"/>
  <c r="AK50" i="9" s="1"/>
  <c r="AD50" i="9"/>
  <c r="AE50" i="9" s="1"/>
  <c r="X50" i="9"/>
  <c r="Y50" i="9" s="1"/>
  <c r="R50" i="9"/>
  <c r="S50" i="9" s="1"/>
  <c r="L50" i="9"/>
  <c r="M50" i="9" s="1"/>
  <c r="F50" i="9"/>
  <c r="G50" i="9" s="1"/>
  <c r="BB49" i="9"/>
  <c r="BC49" i="9" s="1"/>
  <c r="AV49" i="9"/>
  <c r="AW49" i="9" s="1"/>
  <c r="AP49" i="9"/>
  <c r="AQ49" i="9" s="1"/>
  <c r="AJ49" i="9"/>
  <c r="AK49" i="9" s="1"/>
  <c r="AD49" i="9"/>
  <c r="AE49" i="9" s="1"/>
  <c r="X49" i="9"/>
  <c r="Y49" i="9" s="1"/>
  <c r="R49" i="9"/>
  <c r="S49" i="9" s="1"/>
  <c r="L49" i="9"/>
  <c r="M49" i="9" s="1"/>
  <c r="F49" i="9"/>
  <c r="G49" i="9" s="1"/>
  <c r="BB48" i="9"/>
  <c r="BC48" i="9" s="1"/>
  <c r="AV48" i="9"/>
  <c r="AW48" i="9" s="1"/>
  <c r="AP48" i="9"/>
  <c r="AQ48" i="9" s="1"/>
  <c r="AJ48" i="9"/>
  <c r="AK48" i="9" s="1"/>
  <c r="AD48" i="9"/>
  <c r="AE48" i="9" s="1"/>
  <c r="X48" i="9"/>
  <c r="Y48" i="9" s="1"/>
  <c r="R48" i="9"/>
  <c r="S48" i="9" s="1"/>
  <c r="L48" i="9"/>
  <c r="M48" i="9" s="1"/>
  <c r="F48" i="9"/>
  <c r="G48" i="9" s="1"/>
  <c r="BB47" i="9"/>
  <c r="BC47" i="9" s="1"/>
  <c r="AV47" i="9"/>
  <c r="AW47" i="9" s="1"/>
  <c r="AP47" i="9"/>
  <c r="AQ47" i="9" s="1"/>
  <c r="AJ47" i="9"/>
  <c r="AK47" i="9" s="1"/>
  <c r="AD47" i="9"/>
  <c r="AE47" i="9" s="1"/>
  <c r="X47" i="9"/>
  <c r="Y47" i="9" s="1"/>
  <c r="R47" i="9"/>
  <c r="S47" i="9" s="1"/>
  <c r="L47" i="9"/>
  <c r="M47" i="9" s="1"/>
  <c r="F47" i="9"/>
  <c r="G47" i="9" s="1"/>
  <c r="BB46" i="9"/>
  <c r="BC46" i="9" s="1"/>
  <c r="AV46" i="9"/>
  <c r="AW46" i="9" s="1"/>
  <c r="AP46" i="9"/>
  <c r="AQ46" i="9" s="1"/>
  <c r="AJ46" i="9"/>
  <c r="AK46" i="9" s="1"/>
  <c r="AD46" i="9"/>
  <c r="AE46" i="9" s="1"/>
  <c r="X46" i="9"/>
  <c r="Y46" i="9" s="1"/>
  <c r="R46" i="9"/>
  <c r="S46" i="9" s="1"/>
  <c r="L46" i="9"/>
  <c r="M46" i="9" s="1"/>
  <c r="F46" i="9"/>
  <c r="G46" i="9" s="1"/>
  <c r="BB45" i="9"/>
  <c r="BC45" i="9" s="1"/>
  <c r="AV45" i="9"/>
  <c r="AW45" i="9" s="1"/>
  <c r="AP45" i="9"/>
  <c r="AQ45" i="9" s="1"/>
  <c r="AJ45" i="9"/>
  <c r="AK45" i="9" s="1"/>
  <c r="AD45" i="9"/>
  <c r="AE45" i="9" s="1"/>
  <c r="X45" i="9"/>
  <c r="Y45" i="9" s="1"/>
  <c r="R45" i="9"/>
  <c r="S45" i="9" s="1"/>
  <c r="L45" i="9"/>
  <c r="M45" i="9" s="1"/>
  <c r="F45" i="9"/>
  <c r="G45" i="9" s="1"/>
  <c r="BB44" i="9"/>
  <c r="BC44" i="9" s="1"/>
  <c r="AV44" i="9"/>
  <c r="AW44" i="9" s="1"/>
  <c r="AP44" i="9"/>
  <c r="AQ44" i="9" s="1"/>
  <c r="AJ44" i="9"/>
  <c r="AK44" i="9" s="1"/>
  <c r="AD44" i="9"/>
  <c r="AE44" i="9" s="1"/>
  <c r="X44" i="9"/>
  <c r="Y44" i="9" s="1"/>
  <c r="R44" i="9"/>
  <c r="S44" i="9" s="1"/>
  <c r="L44" i="9"/>
  <c r="M44" i="9" s="1"/>
  <c r="F44" i="9"/>
  <c r="G44" i="9" s="1"/>
  <c r="BB43" i="9"/>
  <c r="BC43" i="9" s="1"/>
  <c r="AV43" i="9"/>
  <c r="AW43" i="9" s="1"/>
  <c r="AP43" i="9"/>
  <c r="AQ43" i="9" s="1"/>
  <c r="AJ43" i="9"/>
  <c r="AK43" i="9" s="1"/>
  <c r="AD43" i="9"/>
  <c r="AE43" i="9" s="1"/>
  <c r="X43" i="9"/>
  <c r="Y43" i="9" s="1"/>
  <c r="R43" i="9"/>
  <c r="S43" i="9" s="1"/>
  <c r="L43" i="9"/>
  <c r="M43" i="9" s="1"/>
  <c r="F43" i="9"/>
  <c r="G43" i="9" s="1"/>
  <c r="BB42" i="9"/>
  <c r="BC42" i="9" s="1"/>
  <c r="AV42" i="9"/>
  <c r="AW42" i="9" s="1"/>
  <c r="AP42" i="9"/>
  <c r="AQ42" i="9" s="1"/>
  <c r="AJ42" i="9"/>
  <c r="AK42" i="9" s="1"/>
  <c r="AD42" i="9"/>
  <c r="AE42" i="9" s="1"/>
  <c r="X42" i="9"/>
  <c r="Y42" i="9" s="1"/>
  <c r="R42" i="9"/>
  <c r="S42" i="9" s="1"/>
  <c r="L42" i="9"/>
  <c r="M42" i="9" s="1"/>
  <c r="F42" i="9"/>
  <c r="G42" i="9" s="1"/>
  <c r="BB41" i="9"/>
  <c r="BC41" i="9" s="1"/>
  <c r="AV41" i="9"/>
  <c r="AW41" i="9" s="1"/>
  <c r="AP41" i="9"/>
  <c r="AQ41" i="9" s="1"/>
  <c r="AJ41" i="9"/>
  <c r="AK41" i="9" s="1"/>
  <c r="AD41" i="9"/>
  <c r="AE41" i="9" s="1"/>
  <c r="X41" i="9"/>
  <c r="Y41" i="9" s="1"/>
  <c r="R41" i="9"/>
  <c r="S41" i="9" s="1"/>
  <c r="L41" i="9"/>
  <c r="M41" i="9" s="1"/>
  <c r="F41" i="9"/>
  <c r="G41" i="9" s="1"/>
  <c r="BB40" i="9"/>
  <c r="BC40" i="9" s="1"/>
  <c r="AV40" i="9"/>
  <c r="AW40" i="9" s="1"/>
  <c r="AP40" i="9"/>
  <c r="AQ40" i="9" s="1"/>
  <c r="AJ40" i="9"/>
  <c r="AK40" i="9" s="1"/>
  <c r="AD40" i="9"/>
  <c r="AE40" i="9" s="1"/>
  <c r="X40" i="9"/>
  <c r="Y40" i="9" s="1"/>
  <c r="R40" i="9"/>
  <c r="S40" i="9" s="1"/>
  <c r="L40" i="9"/>
  <c r="M40" i="9" s="1"/>
  <c r="F40" i="9"/>
  <c r="G40" i="9" s="1"/>
  <c r="BB39" i="9"/>
  <c r="BC39" i="9" s="1"/>
  <c r="AV39" i="9"/>
  <c r="AW39" i="9" s="1"/>
  <c r="AP39" i="9"/>
  <c r="AQ39" i="9" s="1"/>
  <c r="AJ39" i="9"/>
  <c r="AK39" i="9" s="1"/>
  <c r="AD39" i="9"/>
  <c r="AE39" i="9" s="1"/>
  <c r="X39" i="9"/>
  <c r="Y39" i="9" s="1"/>
  <c r="R39" i="9"/>
  <c r="S39" i="9" s="1"/>
  <c r="L39" i="9"/>
  <c r="M39" i="9" s="1"/>
  <c r="F39" i="9"/>
  <c r="G39" i="9" s="1"/>
  <c r="BB38" i="9"/>
  <c r="BC38" i="9" s="1"/>
  <c r="AV38" i="9"/>
  <c r="AW38" i="9" s="1"/>
  <c r="AP38" i="9"/>
  <c r="AQ38" i="9" s="1"/>
  <c r="AJ38" i="9"/>
  <c r="AK38" i="9" s="1"/>
  <c r="AD38" i="9"/>
  <c r="AE38" i="9" s="1"/>
  <c r="X38" i="9"/>
  <c r="Y38" i="9" s="1"/>
  <c r="R38" i="9"/>
  <c r="S38" i="9" s="1"/>
  <c r="L38" i="9"/>
  <c r="M38" i="9" s="1"/>
  <c r="F38" i="9"/>
  <c r="G38" i="9" s="1"/>
  <c r="BB37" i="9"/>
  <c r="BC37" i="9" s="1"/>
  <c r="AV37" i="9"/>
  <c r="AW37" i="9" s="1"/>
  <c r="AP37" i="9"/>
  <c r="AQ37" i="9" s="1"/>
  <c r="AJ37" i="9"/>
  <c r="AK37" i="9" s="1"/>
  <c r="AD37" i="9"/>
  <c r="AE37" i="9" s="1"/>
  <c r="X37" i="9"/>
  <c r="Y37" i="9" s="1"/>
  <c r="R37" i="9"/>
  <c r="S37" i="9" s="1"/>
  <c r="L37" i="9"/>
  <c r="M37" i="9" s="1"/>
  <c r="F37" i="9"/>
  <c r="G37" i="9" s="1"/>
  <c r="BB36" i="9"/>
  <c r="BC36" i="9" s="1"/>
  <c r="AV36" i="9"/>
  <c r="AW36" i="9" s="1"/>
  <c r="AP36" i="9"/>
  <c r="AQ36" i="9" s="1"/>
  <c r="AJ36" i="9"/>
  <c r="AK36" i="9" s="1"/>
  <c r="AD36" i="9"/>
  <c r="AE36" i="9" s="1"/>
  <c r="X36" i="9"/>
  <c r="Y36" i="9" s="1"/>
  <c r="R36" i="9"/>
  <c r="S36" i="9" s="1"/>
  <c r="L36" i="9"/>
  <c r="M36" i="9" s="1"/>
  <c r="F36" i="9"/>
  <c r="G36" i="9" s="1"/>
  <c r="BB35" i="9"/>
  <c r="BC35" i="9" s="1"/>
  <c r="AV35" i="9"/>
  <c r="AW35" i="9" s="1"/>
  <c r="AP35" i="9"/>
  <c r="AQ35" i="9" s="1"/>
  <c r="AJ35" i="9"/>
  <c r="AK35" i="9" s="1"/>
  <c r="AD35" i="9"/>
  <c r="AE35" i="9" s="1"/>
  <c r="X35" i="9"/>
  <c r="Y35" i="9" s="1"/>
  <c r="R35" i="9"/>
  <c r="S35" i="9" s="1"/>
  <c r="L35" i="9"/>
  <c r="M35" i="9" s="1"/>
  <c r="F35" i="9"/>
  <c r="G35" i="9" s="1"/>
  <c r="BB34" i="9"/>
  <c r="BC34" i="9" s="1"/>
  <c r="AV34" i="9"/>
  <c r="AW34" i="9" s="1"/>
  <c r="AP34" i="9"/>
  <c r="AQ34" i="9" s="1"/>
  <c r="AJ34" i="9"/>
  <c r="AK34" i="9" s="1"/>
  <c r="AD34" i="9"/>
  <c r="AE34" i="9" s="1"/>
  <c r="X34" i="9"/>
  <c r="Y34" i="9" s="1"/>
  <c r="R34" i="9"/>
  <c r="S34" i="9" s="1"/>
  <c r="L34" i="9"/>
  <c r="M34" i="9" s="1"/>
  <c r="F34" i="9"/>
  <c r="G34" i="9" s="1"/>
  <c r="BB33" i="9"/>
  <c r="BC33" i="9" s="1"/>
  <c r="AV33" i="9"/>
  <c r="AW33" i="9" s="1"/>
  <c r="AP33" i="9"/>
  <c r="AQ33" i="9" s="1"/>
  <c r="AJ33" i="9"/>
  <c r="AK33" i="9" s="1"/>
  <c r="AD33" i="9"/>
  <c r="AE33" i="9" s="1"/>
  <c r="X33" i="9"/>
  <c r="Y33" i="9" s="1"/>
  <c r="R33" i="9"/>
  <c r="S33" i="9" s="1"/>
  <c r="L33" i="9"/>
  <c r="M33" i="9" s="1"/>
  <c r="F33" i="9"/>
  <c r="G33" i="9" s="1"/>
  <c r="BB32" i="9"/>
  <c r="BC32" i="9" s="1"/>
  <c r="AV32" i="9"/>
  <c r="AW32" i="9" s="1"/>
  <c r="AP32" i="9"/>
  <c r="AQ32" i="9" s="1"/>
  <c r="AJ32" i="9"/>
  <c r="AK32" i="9" s="1"/>
  <c r="AD32" i="9"/>
  <c r="AE32" i="9" s="1"/>
  <c r="X32" i="9"/>
  <c r="Y32" i="9" s="1"/>
  <c r="R32" i="9"/>
  <c r="S32" i="9" s="1"/>
  <c r="L32" i="9"/>
  <c r="M32" i="9" s="1"/>
  <c r="F32" i="9"/>
  <c r="G32" i="9" s="1"/>
  <c r="BB31" i="9"/>
  <c r="BC31" i="9" s="1"/>
  <c r="AV31" i="9"/>
  <c r="AW31" i="9" s="1"/>
  <c r="AP31" i="9"/>
  <c r="AQ31" i="9" s="1"/>
  <c r="AJ31" i="9"/>
  <c r="AK31" i="9" s="1"/>
  <c r="AD31" i="9"/>
  <c r="AE31" i="9" s="1"/>
  <c r="X31" i="9"/>
  <c r="Y31" i="9" s="1"/>
  <c r="R31" i="9"/>
  <c r="S31" i="9" s="1"/>
  <c r="L31" i="9"/>
  <c r="M31" i="9" s="1"/>
  <c r="F31" i="9"/>
  <c r="G31" i="9" s="1"/>
  <c r="BB30" i="9"/>
  <c r="BC30" i="9" s="1"/>
  <c r="AV30" i="9"/>
  <c r="AW30" i="9" s="1"/>
  <c r="AP30" i="9"/>
  <c r="AQ30" i="9" s="1"/>
  <c r="AJ30" i="9"/>
  <c r="AK30" i="9" s="1"/>
  <c r="AD30" i="9"/>
  <c r="AE30" i="9" s="1"/>
  <c r="X30" i="9"/>
  <c r="Y30" i="9" s="1"/>
  <c r="R30" i="9"/>
  <c r="S30" i="9" s="1"/>
  <c r="L30" i="9"/>
  <c r="M30" i="9" s="1"/>
  <c r="F30" i="9"/>
  <c r="G30" i="9" s="1"/>
  <c r="BB29" i="9"/>
  <c r="BC29" i="9" s="1"/>
  <c r="AV29" i="9"/>
  <c r="AW29" i="9" s="1"/>
  <c r="AP29" i="9"/>
  <c r="AQ29" i="9" s="1"/>
  <c r="AJ29" i="9"/>
  <c r="AK29" i="9" s="1"/>
  <c r="AD29" i="9"/>
  <c r="AE29" i="9" s="1"/>
  <c r="X29" i="9"/>
  <c r="Y29" i="9" s="1"/>
  <c r="R29" i="9"/>
  <c r="S29" i="9" s="1"/>
  <c r="L29" i="9"/>
  <c r="M29" i="9" s="1"/>
  <c r="F29" i="9"/>
  <c r="G29" i="9" s="1"/>
  <c r="BB28" i="9"/>
  <c r="BC28" i="9" s="1"/>
  <c r="AV28" i="9"/>
  <c r="AW28" i="9" s="1"/>
  <c r="AP28" i="9"/>
  <c r="AQ28" i="9" s="1"/>
  <c r="AJ28" i="9"/>
  <c r="AK28" i="9" s="1"/>
  <c r="AD28" i="9"/>
  <c r="AE28" i="9" s="1"/>
  <c r="X28" i="9"/>
  <c r="Y28" i="9" s="1"/>
  <c r="R28" i="9"/>
  <c r="S28" i="9" s="1"/>
  <c r="L28" i="9"/>
  <c r="M28" i="9" s="1"/>
  <c r="F28" i="9"/>
  <c r="G28" i="9" s="1"/>
  <c r="BB27" i="9"/>
  <c r="BC27" i="9" s="1"/>
  <c r="AV27" i="9"/>
  <c r="AW27" i="9" s="1"/>
  <c r="AP27" i="9"/>
  <c r="AQ27" i="9" s="1"/>
  <c r="AJ27" i="9"/>
  <c r="AK27" i="9" s="1"/>
  <c r="AD27" i="9"/>
  <c r="AE27" i="9" s="1"/>
  <c r="X27" i="9"/>
  <c r="Y27" i="9" s="1"/>
  <c r="R27" i="9"/>
  <c r="S27" i="9" s="1"/>
  <c r="L27" i="9"/>
  <c r="M27" i="9" s="1"/>
  <c r="F27" i="9"/>
  <c r="G27" i="9" s="1"/>
  <c r="BB26" i="9"/>
  <c r="BC26" i="9" s="1"/>
  <c r="AV26" i="9"/>
  <c r="AW26" i="9" s="1"/>
  <c r="AP26" i="9"/>
  <c r="AQ26" i="9" s="1"/>
  <c r="AJ26" i="9"/>
  <c r="AK26" i="9" s="1"/>
  <c r="AD26" i="9"/>
  <c r="AE26" i="9" s="1"/>
  <c r="X26" i="9"/>
  <c r="Y26" i="9" s="1"/>
  <c r="R26" i="9"/>
  <c r="S26" i="9" s="1"/>
  <c r="L26" i="9"/>
  <c r="M26" i="9" s="1"/>
  <c r="F26" i="9"/>
  <c r="G26" i="9" s="1"/>
  <c r="BB25" i="9"/>
  <c r="BC25" i="9" s="1"/>
  <c r="AV25" i="9"/>
  <c r="AW25" i="9" s="1"/>
  <c r="AP25" i="9"/>
  <c r="AQ25" i="9" s="1"/>
  <c r="AJ25" i="9"/>
  <c r="AK25" i="9" s="1"/>
  <c r="AD25" i="9"/>
  <c r="AE25" i="9" s="1"/>
  <c r="X25" i="9"/>
  <c r="Y25" i="9" s="1"/>
  <c r="R25" i="9"/>
  <c r="S25" i="9" s="1"/>
  <c r="L25" i="9"/>
  <c r="M25" i="9" s="1"/>
  <c r="F25" i="9"/>
  <c r="G25" i="9" s="1"/>
  <c r="BB24" i="9"/>
  <c r="BC24" i="9" s="1"/>
  <c r="AV24" i="9"/>
  <c r="AW24" i="9" s="1"/>
  <c r="AP24" i="9"/>
  <c r="AQ24" i="9" s="1"/>
  <c r="AJ24" i="9"/>
  <c r="AK24" i="9" s="1"/>
  <c r="AD24" i="9"/>
  <c r="AE24" i="9" s="1"/>
  <c r="X24" i="9"/>
  <c r="Y24" i="9" s="1"/>
  <c r="R24" i="9"/>
  <c r="S24" i="9" s="1"/>
  <c r="L24" i="9"/>
  <c r="M24" i="9" s="1"/>
  <c r="F24" i="9"/>
  <c r="G24" i="9" s="1"/>
  <c r="BB23" i="9"/>
  <c r="BC23" i="9" s="1"/>
  <c r="AV23" i="9"/>
  <c r="AW23" i="9" s="1"/>
  <c r="AP23" i="9"/>
  <c r="AQ23" i="9" s="1"/>
  <c r="AJ23" i="9"/>
  <c r="AK23" i="9" s="1"/>
  <c r="AD23" i="9"/>
  <c r="AE23" i="9" s="1"/>
  <c r="X23" i="9"/>
  <c r="Y23" i="9" s="1"/>
  <c r="R23" i="9"/>
  <c r="S23" i="9" s="1"/>
  <c r="L23" i="9"/>
  <c r="M23" i="9" s="1"/>
  <c r="F23" i="9"/>
  <c r="G23" i="9" s="1"/>
  <c r="BB22" i="9"/>
  <c r="BC22" i="9" s="1"/>
  <c r="AV22" i="9"/>
  <c r="AW22" i="9" s="1"/>
  <c r="AP22" i="9"/>
  <c r="AQ22" i="9" s="1"/>
  <c r="AJ22" i="9"/>
  <c r="AK22" i="9" s="1"/>
  <c r="AD22" i="9"/>
  <c r="AE22" i="9" s="1"/>
  <c r="X22" i="9"/>
  <c r="Y22" i="9" s="1"/>
  <c r="R22" i="9"/>
  <c r="S22" i="9" s="1"/>
  <c r="L22" i="9"/>
  <c r="M22" i="9" s="1"/>
  <c r="F22" i="9"/>
  <c r="G22" i="9" s="1"/>
  <c r="BB21" i="9"/>
  <c r="BC21" i="9" s="1"/>
  <c r="AV21" i="9"/>
  <c r="AW21" i="9" s="1"/>
  <c r="AP21" i="9"/>
  <c r="AQ21" i="9" s="1"/>
  <c r="AJ21" i="9"/>
  <c r="AK21" i="9" s="1"/>
  <c r="AD21" i="9"/>
  <c r="AE21" i="9" s="1"/>
  <c r="X21" i="9"/>
  <c r="Y21" i="9" s="1"/>
  <c r="R21" i="9"/>
  <c r="S21" i="9" s="1"/>
  <c r="L21" i="9"/>
  <c r="M21" i="9" s="1"/>
  <c r="F21" i="9"/>
  <c r="G21" i="9" s="1"/>
  <c r="BB20" i="9"/>
  <c r="BC20" i="9" s="1"/>
  <c r="AV20" i="9"/>
  <c r="AW20" i="9" s="1"/>
  <c r="AP20" i="9"/>
  <c r="AQ20" i="9" s="1"/>
  <c r="AJ20" i="9"/>
  <c r="AK20" i="9" s="1"/>
  <c r="AD20" i="9"/>
  <c r="AE20" i="9" s="1"/>
  <c r="X20" i="9"/>
  <c r="Y20" i="9" s="1"/>
  <c r="R20" i="9"/>
  <c r="S20" i="9" s="1"/>
  <c r="L20" i="9"/>
  <c r="M20" i="9" s="1"/>
  <c r="F20" i="9"/>
  <c r="G20" i="9" s="1"/>
  <c r="BB19" i="9"/>
  <c r="BC19" i="9" s="1"/>
  <c r="AV19" i="9"/>
  <c r="AW19" i="9" s="1"/>
  <c r="AP19" i="9"/>
  <c r="AQ19" i="9" s="1"/>
  <c r="AJ19" i="9"/>
  <c r="AK19" i="9" s="1"/>
  <c r="AD19" i="9"/>
  <c r="AE19" i="9" s="1"/>
  <c r="X19" i="9"/>
  <c r="Y19" i="9" s="1"/>
  <c r="R19" i="9"/>
  <c r="S19" i="9" s="1"/>
  <c r="L19" i="9"/>
  <c r="M19" i="9" s="1"/>
  <c r="F19" i="9"/>
  <c r="G19" i="9" s="1"/>
  <c r="BB18" i="9"/>
  <c r="BC18" i="9" s="1"/>
  <c r="AV18" i="9"/>
  <c r="AW18" i="9" s="1"/>
  <c r="AP18" i="9"/>
  <c r="AQ18" i="9" s="1"/>
  <c r="AJ18" i="9"/>
  <c r="AK18" i="9" s="1"/>
  <c r="AD18" i="9"/>
  <c r="AE18" i="9" s="1"/>
  <c r="X18" i="9"/>
  <c r="Y18" i="9" s="1"/>
  <c r="R18" i="9"/>
  <c r="S18" i="9" s="1"/>
  <c r="L18" i="9"/>
  <c r="M18" i="9" s="1"/>
  <c r="F18" i="9"/>
  <c r="G18" i="9" s="1"/>
  <c r="BB17" i="9"/>
  <c r="BC17" i="9" s="1"/>
  <c r="AV17" i="9"/>
  <c r="AW17" i="9" s="1"/>
  <c r="AP17" i="9"/>
  <c r="AQ17" i="9" s="1"/>
  <c r="AJ17" i="9"/>
  <c r="AK17" i="9" s="1"/>
  <c r="AD17" i="9"/>
  <c r="AE17" i="9" s="1"/>
  <c r="X17" i="9"/>
  <c r="Y17" i="9" s="1"/>
  <c r="R17" i="9"/>
  <c r="S17" i="9" s="1"/>
  <c r="L17" i="9"/>
  <c r="M17" i="9" s="1"/>
  <c r="F17" i="9"/>
  <c r="G17" i="9" s="1"/>
  <c r="BB16" i="9"/>
  <c r="BC16" i="9" s="1"/>
  <c r="AV16" i="9"/>
  <c r="AW16" i="9" s="1"/>
  <c r="AP16" i="9"/>
  <c r="AQ16" i="9" s="1"/>
  <c r="AJ16" i="9"/>
  <c r="AK16" i="9" s="1"/>
  <c r="AD16" i="9"/>
  <c r="AE16" i="9" s="1"/>
  <c r="X16" i="9"/>
  <c r="Y16" i="9" s="1"/>
  <c r="R16" i="9"/>
  <c r="S16" i="9" s="1"/>
  <c r="L16" i="9"/>
  <c r="M16" i="9" s="1"/>
  <c r="F16" i="9"/>
  <c r="G16" i="9" s="1"/>
  <c r="BB15" i="9"/>
  <c r="BC15" i="9" s="1"/>
  <c r="AV15" i="9"/>
  <c r="AW15" i="9" s="1"/>
  <c r="AP15" i="9"/>
  <c r="AQ15" i="9" s="1"/>
  <c r="AJ15" i="9"/>
  <c r="AK15" i="9" s="1"/>
  <c r="AD15" i="9"/>
  <c r="AE15" i="9" s="1"/>
  <c r="X15" i="9"/>
  <c r="Y15" i="9" s="1"/>
  <c r="R15" i="9"/>
  <c r="S15" i="9" s="1"/>
  <c r="L15" i="9"/>
  <c r="M15" i="9" s="1"/>
  <c r="F15" i="9"/>
  <c r="G15" i="9" s="1"/>
  <c r="AD116" i="8"/>
  <c r="AB116" i="8"/>
  <c r="X116" i="8"/>
  <c r="V116" i="8"/>
  <c r="AD115" i="8"/>
  <c r="AB115" i="8"/>
  <c r="X115" i="8"/>
  <c r="V115" i="8"/>
  <c r="AD114" i="8"/>
  <c r="AB114" i="8"/>
  <c r="X114" i="8"/>
  <c r="V114" i="8"/>
  <c r="AD113" i="8"/>
  <c r="AB113" i="8"/>
  <c r="X113" i="8"/>
  <c r="V113" i="8"/>
  <c r="AD112" i="8"/>
  <c r="AB112" i="8"/>
  <c r="X112" i="8"/>
  <c r="V112" i="8"/>
  <c r="AD111" i="8"/>
  <c r="AB111" i="8"/>
  <c r="X111" i="8"/>
  <c r="V111" i="8"/>
  <c r="AD110" i="8"/>
  <c r="AB110" i="8"/>
  <c r="X110" i="8"/>
  <c r="V110" i="8"/>
  <c r="AD109" i="8"/>
  <c r="AB109" i="8"/>
  <c r="X109" i="8"/>
  <c r="V109" i="8"/>
  <c r="AD108" i="8"/>
  <c r="AB108" i="8"/>
  <c r="X108" i="8"/>
  <c r="V108" i="8"/>
  <c r="AD107" i="8"/>
  <c r="AB107" i="8"/>
  <c r="X107" i="8"/>
  <c r="V107" i="8"/>
  <c r="AD106" i="8"/>
  <c r="AB106" i="8"/>
  <c r="X106" i="8"/>
  <c r="V106" i="8"/>
  <c r="AD105" i="8"/>
  <c r="AB105" i="8"/>
  <c r="X105" i="8"/>
  <c r="V105" i="8"/>
  <c r="AD104" i="8"/>
  <c r="AB104" i="8"/>
  <c r="X104" i="8"/>
  <c r="V104" i="8"/>
  <c r="AD103" i="8"/>
  <c r="AB103" i="8"/>
  <c r="X103" i="8"/>
  <c r="V103" i="8"/>
  <c r="AD102" i="8"/>
  <c r="AB102" i="8"/>
  <c r="X102" i="8"/>
  <c r="V102" i="8"/>
  <c r="AD101" i="8"/>
  <c r="AB101" i="8"/>
  <c r="X101" i="8"/>
  <c r="V101" i="8"/>
  <c r="AD100" i="8"/>
  <c r="AB100" i="8"/>
  <c r="X100" i="8"/>
  <c r="V100" i="8"/>
  <c r="AD99" i="8"/>
  <c r="AB99" i="8"/>
  <c r="X99" i="8"/>
  <c r="V99" i="8"/>
  <c r="AD98" i="8"/>
  <c r="AB98" i="8"/>
  <c r="X98" i="8"/>
  <c r="V98" i="8"/>
  <c r="AD97" i="8"/>
  <c r="AB97" i="8"/>
  <c r="X97" i="8"/>
  <c r="V97" i="8"/>
  <c r="AD96" i="8"/>
  <c r="AB96" i="8"/>
  <c r="X96" i="8"/>
  <c r="V96" i="8"/>
  <c r="AD95" i="8"/>
  <c r="AB95" i="8"/>
  <c r="X95" i="8"/>
  <c r="V95" i="8"/>
  <c r="AD94" i="8"/>
  <c r="AB94" i="8"/>
  <c r="X94" i="8"/>
  <c r="V94" i="8"/>
  <c r="AD93" i="8"/>
  <c r="AB93" i="8"/>
  <c r="X93" i="8"/>
  <c r="V93" i="8"/>
  <c r="AD92" i="8"/>
  <c r="AB92" i="8"/>
  <c r="X92" i="8"/>
  <c r="V92" i="8"/>
  <c r="AD91" i="8"/>
  <c r="AB91" i="8"/>
  <c r="X91" i="8"/>
  <c r="V91" i="8"/>
  <c r="AD90" i="8"/>
  <c r="AB90" i="8"/>
  <c r="X90" i="8"/>
  <c r="V90" i="8"/>
  <c r="AD89" i="8"/>
  <c r="AB89" i="8"/>
  <c r="X89" i="8"/>
  <c r="V89" i="8"/>
  <c r="AD88" i="8"/>
  <c r="AB88" i="8"/>
  <c r="X88" i="8"/>
  <c r="V88" i="8"/>
  <c r="AD87" i="8"/>
  <c r="AB87" i="8"/>
  <c r="X87" i="8"/>
  <c r="V87" i="8"/>
  <c r="AD86" i="8"/>
  <c r="AB86" i="8"/>
  <c r="X86" i="8"/>
  <c r="V86" i="8"/>
  <c r="AD85" i="8"/>
  <c r="AB85" i="8"/>
  <c r="X85" i="8"/>
  <c r="V85" i="8"/>
  <c r="AD84" i="8"/>
  <c r="AB84" i="8"/>
  <c r="X84" i="8"/>
  <c r="V84" i="8"/>
  <c r="AD83" i="8"/>
  <c r="AB83" i="8"/>
  <c r="X83" i="8"/>
  <c r="V83" i="8"/>
  <c r="AD82" i="8"/>
  <c r="AB82" i="8"/>
  <c r="X82" i="8"/>
  <c r="V82" i="8"/>
  <c r="AD81" i="8"/>
  <c r="AB81" i="8"/>
  <c r="X81" i="8"/>
  <c r="V81" i="8"/>
  <c r="AD80" i="8"/>
  <c r="AB80" i="8"/>
  <c r="X80" i="8"/>
  <c r="V80" i="8"/>
  <c r="AD79" i="8"/>
  <c r="AB79" i="8"/>
  <c r="X79" i="8"/>
  <c r="V79" i="8"/>
  <c r="AD78" i="8"/>
  <c r="AB78" i="8"/>
  <c r="X78" i="8"/>
  <c r="V78" i="8"/>
  <c r="AD77" i="8"/>
  <c r="AB77" i="8"/>
  <c r="X77" i="8"/>
  <c r="V77" i="8"/>
  <c r="AD76" i="8"/>
  <c r="AB76" i="8"/>
  <c r="X76" i="8"/>
  <c r="V76" i="8"/>
  <c r="AD75" i="8"/>
  <c r="AB75" i="8"/>
  <c r="X75" i="8"/>
  <c r="V75" i="8"/>
  <c r="AD74" i="8"/>
  <c r="AB74" i="8"/>
  <c r="X74" i="8"/>
  <c r="V74" i="8"/>
  <c r="AD73" i="8"/>
  <c r="AB73" i="8"/>
  <c r="X73" i="8"/>
  <c r="V73" i="8"/>
  <c r="AD72" i="8"/>
  <c r="AB72" i="8"/>
  <c r="X72" i="8"/>
  <c r="V72" i="8"/>
  <c r="AD71" i="8"/>
  <c r="AB71" i="8"/>
  <c r="X71" i="8"/>
  <c r="V71" i="8"/>
  <c r="AD70" i="8"/>
  <c r="AB70" i="8"/>
  <c r="X70" i="8"/>
  <c r="V70" i="8"/>
  <c r="AD69" i="8"/>
  <c r="AB69" i="8"/>
  <c r="X69" i="8"/>
  <c r="V69" i="8"/>
  <c r="AD68" i="8"/>
  <c r="AB68" i="8"/>
  <c r="X68" i="8"/>
  <c r="V68" i="8"/>
  <c r="AD67" i="8"/>
  <c r="AB67" i="8"/>
  <c r="X67" i="8"/>
  <c r="V67" i="8"/>
  <c r="AD66" i="8"/>
  <c r="AB66" i="8"/>
  <c r="X66" i="8"/>
  <c r="V66" i="8"/>
  <c r="K174" i="12" l="1"/>
  <c r="G13" i="11"/>
  <c r="H13" i="11" s="1"/>
  <c r="G21" i="11"/>
  <c r="H21" i="11" s="1"/>
  <c r="G29" i="11"/>
  <c r="H29" i="11" s="1"/>
  <c r="Z151" i="9"/>
  <c r="Z160" i="9" s="1"/>
  <c r="S152" i="9"/>
  <c r="T152" i="9"/>
  <c r="AA142" i="9"/>
  <c r="CJ139" i="9"/>
  <c r="CK139" i="9" s="1"/>
  <c r="S153" i="9"/>
  <c r="Z153" i="9"/>
  <c r="S154" i="9"/>
  <c r="T154" i="9"/>
  <c r="EJ139" i="9"/>
  <c r="EK139" i="9" s="1"/>
  <c r="AA144" i="9"/>
  <c r="T146" i="9"/>
  <c r="T145" i="9"/>
  <c r="U146" i="9"/>
  <c r="U156" i="9" s="1"/>
  <c r="U145" i="9"/>
  <c r="U155" i="9" s="1"/>
  <c r="Z145" i="9"/>
  <c r="Z155" i="9" s="1"/>
  <c r="Z146" i="9"/>
  <c r="Z156" i="9" s="1"/>
  <c r="AA145" i="9"/>
  <c r="AF145" i="9" s="1"/>
  <c r="AA146" i="9"/>
  <c r="S157" i="9"/>
  <c r="S158" i="9"/>
  <c r="T158" i="9"/>
  <c r="Z158" i="9"/>
  <c r="I162" i="9"/>
  <c r="I151" i="9"/>
  <c r="L162" i="9"/>
  <c r="L151" i="9"/>
  <c r="M149" i="9"/>
  <c r="M159" i="9" s="1"/>
  <c r="M162" i="9"/>
  <c r="S151" i="9"/>
  <c r="S160" i="9" s="1"/>
  <c r="G17" i="11"/>
  <c r="H17" i="11" s="1"/>
  <c r="G25" i="11"/>
  <c r="H25" i="11" s="1"/>
  <c r="G33" i="11"/>
  <c r="H33" i="11" s="1"/>
  <c r="G41" i="11"/>
  <c r="H41" i="11" s="1"/>
  <c r="G49" i="11"/>
  <c r="H49" i="11" s="1"/>
  <c r="G57" i="11"/>
  <c r="H57" i="11" s="1"/>
  <c r="G16" i="11"/>
  <c r="H16" i="11" s="1"/>
  <c r="G24" i="11"/>
  <c r="H24" i="11" s="1"/>
  <c r="G32" i="11"/>
  <c r="H32" i="11" s="1"/>
  <c r="G40" i="11"/>
  <c r="H40" i="11" s="1"/>
  <c r="G48" i="11"/>
  <c r="H48" i="11" s="1"/>
  <c r="G56" i="11"/>
  <c r="H56" i="11" s="1"/>
  <c r="G15" i="11"/>
  <c r="H15" i="11" s="1"/>
  <c r="G23" i="11"/>
  <c r="H23" i="11" s="1"/>
  <c r="G31" i="11"/>
  <c r="H31" i="11" s="1"/>
  <c r="G39" i="11"/>
  <c r="H39" i="11" s="1"/>
  <c r="G47" i="11"/>
  <c r="H47" i="11" s="1"/>
  <c r="G55" i="11"/>
  <c r="H55" i="11" s="1"/>
  <c r="G38" i="11"/>
  <c r="H38" i="11" s="1"/>
  <c r="G46" i="11"/>
  <c r="H46" i="11" s="1"/>
  <c r="G54" i="11"/>
  <c r="H54" i="11" s="1"/>
  <c r="G62" i="11"/>
  <c r="H62" i="11" s="1"/>
  <c r="G37" i="11"/>
  <c r="H37" i="11" s="1"/>
  <c r="G45" i="11"/>
  <c r="H45" i="11" s="1"/>
  <c r="G53" i="11"/>
  <c r="H53" i="11" s="1"/>
  <c r="G61" i="11"/>
  <c r="H61" i="11" s="1"/>
  <c r="G12" i="11"/>
  <c r="H12" i="11" s="1"/>
  <c r="G20" i="11"/>
  <c r="H20" i="11" s="1"/>
  <c r="G28" i="11"/>
  <c r="H28" i="11" s="1"/>
  <c r="G36" i="11"/>
  <c r="H36" i="11" s="1"/>
  <c r="G44" i="11"/>
  <c r="H44" i="11" s="1"/>
  <c r="G52" i="11"/>
  <c r="H52" i="11" s="1"/>
  <c r="G60" i="11"/>
  <c r="H60" i="11" s="1"/>
  <c r="P7" i="10"/>
  <c r="Y154" i="9"/>
  <c r="I149" i="9"/>
  <c r="I159" i="9" s="1"/>
  <c r="I160" i="9" s="1"/>
  <c r="AA155" i="9"/>
  <c r="AF143" i="9"/>
  <c r="AA153" i="9"/>
  <c r="B154" i="9"/>
  <c r="B162" i="9"/>
  <c r="N154" i="9"/>
  <c r="N162" i="9"/>
  <c r="AA156" i="9"/>
  <c r="AF146" i="9"/>
  <c r="T149" i="9"/>
  <c r="T159" i="9" s="1"/>
  <c r="T153" i="9"/>
  <c r="B149" i="9"/>
  <c r="B159" i="9" s="1"/>
  <c r="N149" i="9"/>
  <c r="N159" i="9" s="1"/>
  <c r="T155" i="9"/>
  <c r="U149" i="9"/>
  <c r="U159" i="9" s="1"/>
  <c r="S145" i="9"/>
  <c r="S155" i="9" s="1"/>
  <c r="S146" i="9"/>
  <c r="S156" i="9" s="1"/>
  <c r="C149" i="9"/>
  <c r="C159" i="9" s="1"/>
  <c r="O149" i="9"/>
  <c r="O159" i="9" s="1"/>
  <c r="AD139" i="9"/>
  <c r="AD156" i="9" s="1"/>
  <c r="Z149" i="9"/>
  <c r="Z159" i="9" s="1"/>
  <c r="Z152" i="9"/>
  <c r="T156" i="9"/>
  <c r="FJ139" i="9"/>
  <c r="FK139" i="9" s="1"/>
  <c r="Z157" i="9"/>
  <c r="F149" i="9"/>
  <c r="F159" i="9" s="1"/>
  <c r="R149" i="9"/>
  <c r="R159" i="9" s="1"/>
  <c r="Z154" i="9"/>
  <c r="U162" i="9"/>
  <c r="U154" i="9"/>
  <c r="U160" i="9" s="1"/>
  <c r="G149" i="9"/>
  <c r="G159" i="9" s="1"/>
  <c r="G151" i="9"/>
  <c r="G160" i="9" s="1"/>
  <c r="G162" i="9"/>
  <c r="AA154" i="9"/>
  <c r="AF144" i="9"/>
  <c r="AA148" i="9"/>
  <c r="AA152" i="9"/>
  <c r="AF142" i="9"/>
  <c r="X154" i="9"/>
  <c r="H151" i="9"/>
  <c r="H160" i="9" s="1"/>
  <c r="H162" i="9"/>
  <c r="T151" i="9"/>
  <c r="T160" i="9" s="1"/>
  <c r="T157" i="9"/>
  <c r="X145" i="9"/>
  <c r="X155" i="9" s="1"/>
  <c r="L149" i="9"/>
  <c r="L159" i="9" s="1"/>
  <c r="L160" i="9" s="1"/>
  <c r="M151" i="9"/>
  <c r="M160" i="9" s="1"/>
  <c r="C162" i="9"/>
  <c r="O162" i="9"/>
  <c r="DJ139" i="9"/>
  <c r="DK139" i="9" s="1"/>
  <c r="AA141" i="9"/>
  <c r="Y145" i="9"/>
  <c r="Y155" i="9" s="1"/>
  <c r="B151" i="9"/>
  <c r="B160" i="9" s="1"/>
  <c r="N151" i="9"/>
  <c r="N160" i="9" s="1"/>
  <c r="F162" i="9"/>
  <c r="R162" i="9"/>
  <c r="AF139" i="9"/>
  <c r="C151" i="9"/>
  <c r="O151" i="9"/>
  <c r="S162" i="9"/>
  <c r="AA147" i="9"/>
  <c r="F151" i="9"/>
  <c r="R151" i="9"/>
  <c r="R160" i="9" s="1"/>
  <c r="AA149" i="9" l="1"/>
  <c r="AF149" i="9"/>
  <c r="AA159" i="9"/>
  <c r="AD149" i="9"/>
  <c r="AD159" i="9" s="1"/>
  <c r="AD155" i="9"/>
  <c r="AD152" i="9"/>
  <c r="F160" i="9"/>
  <c r="AD157" i="9"/>
  <c r="AF147" i="9"/>
  <c r="AA157" i="9"/>
  <c r="X149" i="9"/>
  <c r="X159" i="9" s="1"/>
  <c r="X160" i="9" s="1"/>
  <c r="AD153" i="9"/>
  <c r="AF148" i="9"/>
  <c r="AA158" i="9"/>
  <c r="O160" i="9"/>
  <c r="AF141" i="9"/>
  <c r="AA151" i="9"/>
  <c r="AA160" i="9" s="1"/>
  <c r="AD158" i="9"/>
  <c r="X162" i="9"/>
  <c r="Y149" i="9"/>
  <c r="Y159" i="9" s="1"/>
  <c r="Y160" i="9" s="1"/>
  <c r="C160" i="9"/>
  <c r="AD154" i="9"/>
  <c r="AD151" i="9"/>
  <c r="AD1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tc={47AB50D2-4523-A04C-86DD-1CA5DD8695F6}</author>
    <author>tc={37CCE958-A203-0B45-B6A1-6E67FFDF0D57}</author>
  </authors>
  <commentList>
    <comment ref="I6" authorId="0" shapeId="0" xr:uid="{47AB50D2-4523-A04C-86DD-1CA5DD8695F6}">
      <text>
        <t>[Threaded comment]
Your version of Excel allows you to read this threaded comment; however, any edits to it will get removed if the file is opened in a newer version of Excel. Learn more: https://go.microsoft.com/fwlink/?linkid=870924
Comment:
    Available Workers divided by Job Openings</t>
      </text>
    </comment>
    <comment ref="J6" authorId="1" shapeId="0" xr:uid="{37CCE958-A203-0B45-B6A1-6E67FFDF0D57}">
      <text>
        <t>[Threaded comment]
Your version of Excel allows you to read this threaded comment; however, any edits to it will get removed if the file is opened in a newer version of Excel. Learn more: https://go.microsoft.com/fwlink/?linkid=870924
Comment:
    Available Workers minus Job Openings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571005-ADDE-4C19-A746-D78061D8F2FD}" name="Connection1" type="4" refreshedVersion="6" background="1" saveData="1">
    <webPr sourceData="1" parsePre="1" consecutive="1" xl2000="1" url="https://www.bls.gov/news.release/jltst.t01.htm" htmlTables="1" htmlFormat="all"/>
  </connection>
</connections>
</file>

<file path=xl/sharedStrings.xml><?xml version="1.0" encoding="utf-8"?>
<sst xmlns="http://schemas.openxmlformats.org/spreadsheetml/2006/main" count="1856" uniqueCount="349">
  <si>
    <t>America Works State Data File</t>
  </si>
  <si>
    <t>Updated: August 9, 2022</t>
  </si>
  <si>
    <t>Table of Contents</t>
  </si>
  <si>
    <t>Tab Number</t>
  </si>
  <si>
    <t>Description</t>
  </si>
  <si>
    <t>Latest Data Shown Reference Month</t>
  </si>
  <si>
    <t>Labor Force</t>
  </si>
  <si>
    <t>Payroll Employment by Industry</t>
  </si>
  <si>
    <t>Unfilled Job Openings</t>
  </si>
  <si>
    <t>Available Workers</t>
  </si>
  <si>
    <t>May/June 2022</t>
  </si>
  <si>
    <t>Available Worker Index -- Labor Shortage or surplus</t>
  </si>
  <si>
    <t>Table 1:  Civilian Labor Force (thousands), seasonally adjusted</t>
  </si>
  <si>
    <t xml:space="preserve">Source: Source: BLS monthly report of State Employment and Unemployment at    https://www.bls.gov/news.release/laus.toc.htm     </t>
  </si>
  <si>
    <t xml:space="preserve">Technical Note: civilian labor force is the sum of employed plus unemployed </t>
  </si>
  <si>
    <r>
      <rPr>
        <b/>
        <vertAlign val="superscript"/>
        <sz val="11"/>
        <color theme="1"/>
        <rFont val="Calibri"/>
        <family val="2"/>
        <scheme val="minor"/>
      </rPr>
      <t>P</t>
    </r>
    <r>
      <rPr>
        <b/>
        <sz val="11"/>
        <color theme="1"/>
        <rFont val="Calibri"/>
        <family val="2"/>
        <scheme val="minor"/>
      </rPr>
      <t xml:space="preserve"> = preliminary data</t>
    </r>
  </si>
  <si>
    <t>Labor Force (thousands)</t>
  </si>
  <si>
    <t>State</t>
  </si>
  <si>
    <t>Jan-22</t>
  </si>
  <si>
    <t>Feb-22</t>
  </si>
  <si>
    <t>Mar-22</t>
  </si>
  <si>
    <t>Apr-22</t>
  </si>
  <si>
    <t>May-22</t>
  </si>
  <si>
    <t>Jun-22 (P)</t>
  </si>
  <si>
    <t>Alabama .....................</t>
  </si>
  <si>
    <t>Alaska ......................</t>
  </si>
  <si>
    <t>Arizona .....................</t>
  </si>
  <si>
    <t>Arkansas ....................</t>
  </si>
  <si>
    <t>California ..................</t>
  </si>
  <si>
    <t>Colorado ....................</t>
  </si>
  <si>
    <t>Connecticut .................</t>
  </si>
  <si>
    <t>Delaware ....................</t>
  </si>
  <si>
    <t>District of Columbia ........</t>
  </si>
  <si>
    <t>Florida .....................</t>
  </si>
  <si>
    <t>Georgia .....................</t>
  </si>
  <si>
    <t>Hawaii ......................</t>
  </si>
  <si>
    <t>Idaho .......................</t>
  </si>
  <si>
    <t>Illinois ....................</t>
  </si>
  <si>
    <t>Indiana .....................</t>
  </si>
  <si>
    <t>Iowa ........................</t>
  </si>
  <si>
    <t>Kansas ......................</t>
  </si>
  <si>
    <t>Kentucky ....................</t>
  </si>
  <si>
    <t>Louisiana ...................</t>
  </si>
  <si>
    <t>Maine .......................</t>
  </si>
  <si>
    <t>Maryland ....................</t>
  </si>
  <si>
    <t>Massachusetts ...............</t>
  </si>
  <si>
    <t>Michigan ....................</t>
  </si>
  <si>
    <t>Minnesota ...................</t>
  </si>
  <si>
    <t>Mississippi .................</t>
  </si>
  <si>
    <t>Missouri ....................</t>
  </si>
  <si>
    <t>Montana .....................</t>
  </si>
  <si>
    <t>Nebraska ....................</t>
  </si>
  <si>
    <t>Nevada ......................</t>
  </si>
  <si>
    <t>New Hampshire ...............</t>
  </si>
  <si>
    <t>New Jersey ..................</t>
  </si>
  <si>
    <t>New Mexico ..................</t>
  </si>
  <si>
    <t>New York ....................</t>
  </si>
  <si>
    <t>North Carolina ..............</t>
  </si>
  <si>
    <t>North Dakota ................</t>
  </si>
  <si>
    <t>Ohio ........................</t>
  </si>
  <si>
    <t>Oklahoma ....................</t>
  </si>
  <si>
    <t>Oregon ......................</t>
  </si>
  <si>
    <t>Pennsylvania ................</t>
  </si>
  <si>
    <t>Rhode Island ................</t>
  </si>
  <si>
    <t>South Carolina ..............</t>
  </si>
  <si>
    <t>South Dakota ................</t>
  </si>
  <si>
    <t>Tennessee ...................</t>
  </si>
  <si>
    <t>Texas .......................</t>
  </si>
  <si>
    <t>Utah ........................</t>
  </si>
  <si>
    <t>Vermont .....................</t>
  </si>
  <si>
    <t>Virginia ....................</t>
  </si>
  <si>
    <t>Washington ..................</t>
  </si>
  <si>
    <t>West Virginia ...............</t>
  </si>
  <si>
    <t>Wisconsin ...................</t>
  </si>
  <si>
    <t>Wyoming .....................</t>
  </si>
  <si>
    <t>Table 1. Civilian labor force and unemployment by state and selected area, seasonally adjusted</t>
  </si>
  <si>
    <t>State and area</t>
  </si>
  <si>
    <t>Civilian labor force</t>
  </si>
  <si>
    <t>Unemployed</t>
  </si>
  <si>
    <t>Feb.</t>
  </si>
  <si>
    <t>Dec.</t>
  </si>
  <si>
    <t>Jan.</t>
  </si>
  <si>
    <t>Number</t>
  </si>
  <si>
    <t>Percent of labor force</t>
  </si>
  <si>
    <t>2022(P)</t>
  </si>
  <si>
    <t>Jan</t>
  </si>
  <si>
    <t>FEB</t>
  </si>
  <si>
    <t>(thousands)</t>
  </si>
  <si>
    <t>2022 (thousands)</t>
  </si>
  <si>
    <t>2022 (thousands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</si>
  <si>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</si>
  <si>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</si>
  <si>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</si>
  <si>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</si>
  <si>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</si>
  <si>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</si>
  <si>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</si>
  <si>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</si>
  <si>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</si>
  <si>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</si>
  <si>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</si>
  <si>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</si>
  <si>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</si>
  <si>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</si>
  <si>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</si>
  <si>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</si>
  <si>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</si>
  <si>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</si>
  <si>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</si>
  <si>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</si>
  <si>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</si>
  <si>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</si>
  <si>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</si>
  <si>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</si>
  <si>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</si>
  <si>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</si>
  <si>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</si>
  <si>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</si>
  <si>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</si>
  <si>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</si>
  <si>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</si>
  <si>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</si>
  <si>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</si>
  <si>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</si>
  <si>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</si>
  <si>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</si>
  <si>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</si>
  <si>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</si>
  <si>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</si>
  <si>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</si>
  <si>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</si>
  <si>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</si>
  <si>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</si>
  <si>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</si>
  <si>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</si>
  <si>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</si>
  <si>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</si>
  <si>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</si>
  <si>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</si>
  <si>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</si>
  <si>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</si>
  <si>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Table 2:  Nonfarm Payroll Employment by Industry and State (thousands)</t>
  </si>
  <si>
    <t>Source:  BLS monthly report of State Employment and Unemployment at https://www.bls.gov/news.release/laus.toc.htm</t>
  </si>
  <si>
    <t>Technical Note:  Nonfarm payroll employees based on an establishment survey.  Self employed persons and farmworkers are not included.</t>
  </si>
  <si>
    <t>updated 3/31/22 reb</t>
  </si>
  <si>
    <t>Scroll to the right ==&gt; for major industries series by state.</t>
  </si>
  <si>
    <t>ESTABLISHMENT DATA</t>
  </si>
  <si>
    <t>SEASONALLY ADJUSTED</t>
  </si>
  <si>
    <t>Table 3. Employees on nonfarm payrolls by state and selected industry sector, seasonally adjusted[In thousands]</t>
  </si>
  <si>
    <t>All Industries Total (thousands)</t>
  </si>
  <si>
    <t>Construction (thousands)</t>
  </si>
  <si>
    <t>Manufacturing</t>
  </si>
  <si>
    <t>Trade &amp; Transportation</t>
  </si>
  <si>
    <t>Financial Activities</t>
  </si>
  <si>
    <t>Business &amp; Professional Services</t>
  </si>
  <si>
    <t>Education &amp; Health Services (thousands)</t>
  </si>
  <si>
    <t>Leisure &amp; Hospitality</t>
  </si>
  <si>
    <t>Government</t>
  </si>
  <si>
    <t>Feb 2020</t>
  </si>
  <si>
    <t>Apr 2022</t>
  </si>
  <si>
    <t>May 2022</t>
  </si>
  <si>
    <t>Jun 2022</t>
  </si>
  <si>
    <t>CHG v FEB '20</t>
  </si>
  <si>
    <t>%CHG</t>
  </si>
  <si>
    <t>Puerto Rico</t>
  </si>
  <si>
    <t>Virgin Islands</t>
  </si>
  <si>
    <t>-</t>
  </si>
  <si>
    <t>Construction &amp; Extraction (thousands)</t>
  </si>
  <si>
    <t>Manufacturing (thousands)</t>
  </si>
  <si>
    <t>Trade &amp; Transportation  (thousands)</t>
  </si>
  <si>
    <t>Financial Activitiies (thousands)</t>
  </si>
  <si>
    <t>Business &amp; Professional Services (thousands)</t>
  </si>
  <si>
    <t>Leisure &amp; Hospitality (thousands)</t>
  </si>
  <si>
    <t>Government (thousands)</t>
  </si>
  <si>
    <t>2020-2021</t>
  </si>
  <si>
    <t>"</t>
  </si>
  <si>
    <t>April   2020</t>
  </si>
  <si>
    <t>May    2020</t>
  </si>
  <si>
    <t>June   2020</t>
  </si>
  <si>
    <t>July 2020</t>
  </si>
  <si>
    <t>September 2020</t>
  </si>
  <si>
    <t>October 2020</t>
  </si>
  <si>
    <t>November    2020</t>
  </si>
  <si>
    <t>December 2020</t>
  </si>
  <si>
    <t>February
2021</t>
  </si>
  <si>
    <t>March 
2021</t>
  </si>
  <si>
    <t>April   2021</t>
  </si>
  <si>
    <t>May    2021</t>
  </si>
  <si>
    <t>July 2021</t>
  </si>
  <si>
    <t xml:space="preserve">August 2021 </t>
  </si>
  <si>
    <t xml:space="preserve">Sept 2021 </t>
  </si>
  <si>
    <t>October 2021</t>
  </si>
  <si>
    <t>December 2021</t>
  </si>
  <si>
    <t xml:space="preserve">January 2022 </t>
  </si>
  <si>
    <t>February 2022</t>
  </si>
  <si>
    <t>March 2022</t>
  </si>
  <si>
    <t>April 2022</t>
  </si>
  <si>
    <t>June 2022(P)</t>
  </si>
  <si>
    <t>Feb
2020</t>
  </si>
  <si>
    <t>March     2020</t>
  </si>
  <si>
    <t>April      2020</t>
  </si>
  <si>
    <t>May       2020</t>
  </si>
  <si>
    <t>July     2020</t>
  </si>
  <si>
    <t>August     2020</t>
  </si>
  <si>
    <t>September     2020</t>
  </si>
  <si>
    <t>October      2020</t>
  </si>
  <si>
    <t>December
2020</t>
  </si>
  <si>
    <t>January
2021</t>
  </si>
  <si>
    <t>March
2021</t>
  </si>
  <si>
    <t>June 2021</t>
  </si>
  <si>
    <t xml:space="preserve">November 2021 </t>
  </si>
  <si>
    <t>"January 2022</t>
  </si>
  <si>
    <t>June 2022 (P)</t>
  </si>
  <si>
    <t>March 2020</t>
  </si>
  <si>
    <t>August   2020</t>
  </si>
  <si>
    <t>'July 2021</t>
  </si>
  <si>
    <t>January 2022</t>
  </si>
  <si>
    <t>February 2022 (P)</t>
  </si>
  <si>
    <t>Sept 2021</t>
  </si>
  <si>
    <t>June 2022</t>
  </si>
  <si>
    <t>November 2021 (P)</t>
  </si>
  <si>
    <t>November 2021</t>
  </si>
  <si>
    <t>NOTE: Data are counts of jobs by place of work. Source Bureau of Labor Statistics at https://www.bls.gov/news.release/laus.toc.htm</t>
  </si>
  <si>
    <t>Financial Activitiies</t>
  </si>
  <si>
    <t>Education &amp; Health Services</t>
  </si>
  <si>
    <t>All total 2020- 2021 (thousands)</t>
  </si>
  <si>
    <t>Construction &amp; Extraction</t>
  </si>
  <si>
    <t xml:space="preserve">October 2021 </t>
  </si>
  <si>
    <t>Feb 2022</t>
  </si>
  <si>
    <t>December 2021 (P)</t>
  </si>
  <si>
    <t>Total all states/territories</t>
  </si>
  <si>
    <t>By industry group</t>
  </si>
  <si>
    <t>Construction</t>
  </si>
  <si>
    <t>Trade, Transp &amp; Utility</t>
  </si>
  <si>
    <t>Financial Activites</t>
  </si>
  <si>
    <t>Professional &amp; Bus. Serv</t>
  </si>
  <si>
    <t>Education &amp; Health</t>
  </si>
  <si>
    <t>Other industry or self employed</t>
  </si>
  <si>
    <t>Industry payroll percent of total</t>
  </si>
  <si>
    <r>
      <t>Table 3. Employees on nonfarm payrolls by state and selected industry sector, seasonally adjusted</t>
    </r>
    <r>
      <rPr>
        <sz val="11"/>
        <color rgb="FF660000"/>
        <rFont val="Calibri"/>
        <family val="2"/>
        <scheme val="minor"/>
      </rPr>
      <t>[In thousands]</t>
    </r>
  </si>
  <si>
    <t>Total(1)</t>
  </si>
  <si>
    <t>Trade, transportation, and utilities</t>
  </si>
  <si>
    <t>Professional and business services</t>
  </si>
  <si>
    <t>Education and health services</t>
  </si>
  <si>
    <t>Leisure and hospitality</t>
  </si>
  <si>
    <t>Delaware(2)</t>
  </si>
  <si>
    <t>District of Columbia(2)</t>
  </si>
  <si>
    <t>Hawaii(2)</t>
  </si>
  <si>
    <t>Maine(3)</t>
  </si>
  <si>
    <t>Virgin Islands(4)</t>
  </si>
  <si>
    <t>Footnotes</t>
  </si>
  <si>
    <r>
      <t>(1) </t>
    </r>
    <r>
      <rPr>
        <sz val="10"/>
        <color rgb="FF333333"/>
        <rFont val="Tahoma"/>
        <family val="2"/>
      </rPr>
      <t>Includes mining and logging, information, and other services (except public administration), not shown separately.</t>
    </r>
  </si>
  <si>
    <r>
      <t>(2) </t>
    </r>
    <r>
      <rPr>
        <sz val="10"/>
        <color rgb="FF333333"/>
        <rFont val="Tahoma"/>
        <family val="2"/>
      </rPr>
      <t>Mining and logging is combined with construction.</t>
    </r>
  </si>
  <si>
    <t>(3) Data for Maine featured in this table were incorrectly published on March 14, 2022. BLS corrected the data in the LABSTAT database and in the news release on March 25, 2022. See https://www.bls.gov/bls/errata/sae_errata.htm for a complete listing of impacted series and BLS products.</t>
  </si>
  <si>
    <r>
      <t>(4) </t>
    </r>
    <r>
      <rPr>
        <sz val="10"/>
        <color rgb="FF333333"/>
        <rFont val="Tahoma"/>
        <family val="2"/>
      </rPr>
      <t>Missing series (denoted by '-') are not published seasonally adjusted because the seasonal component, which is small relative to the trend-cycle and irregular components, cannot be separated with sufficient precision.</t>
    </r>
  </si>
  <si>
    <r>
      <t>(P) </t>
    </r>
    <r>
      <rPr>
        <sz val="10"/>
        <color rgb="FF333333"/>
        <rFont val="Tahoma"/>
        <family val="2"/>
      </rPr>
      <t>Preliminary</t>
    </r>
  </si>
  <si>
    <t>NOTE: Data are counts of jobs by place of work. Estimates are currently estimated from 2021 benchmark levels. Estimates subsequent to the current benchmarks are preliminary and will be revised when new information becomes available.</t>
  </si>
  <si>
    <t>Maine(1)</t>
  </si>
  <si>
    <t>Table 3.  Unfilled Job Openings by State (thousands) seasonally adjusted as of the last day of the reference month</t>
  </si>
  <si>
    <t xml:space="preserve">Source:  BLS Job Openings and Labor Turnover Survey State level monthly reports Table 1  at </t>
  </si>
  <si>
    <t xml:space="preserve">https://www.bls.gov/news.release/jltst.t01.htm </t>
  </si>
  <si>
    <t>Technical Note:  Unfilled job openings are for the last day of the reference month. Job openings rates are the job openings divided by the sum of employment plus job openings</t>
  </si>
  <si>
    <t>Comparisons for Jan 31, 2022</t>
  </si>
  <si>
    <t>Job Opening Rates</t>
  </si>
  <si>
    <t xml:space="preserve"> State</t>
  </si>
  <si>
    <t>Jan 31,  2020 (thousands)</t>
  </si>
  <si>
    <t>Nov 30,  2020 (thousands)</t>
  </si>
  <si>
    <t>Jul 31, 2021 (thousands)</t>
  </si>
  <si>
    <t>Aug 31,  2021 (thousands)</t>
  </si>
  <si>
    <t>Sep 30, 2021 (thousands)</t>
  </si>
  <si>
    <t>Oct 31, 2021 (thousands)</t>
  </si>
  <si>
    <t>Nov 30, 2021 (thousands)</t>
  </si>
  <si>
    <t>Dec 31, 2021 (thousands)</t>
  </si>
  <si>
    <t>Jan 31, 2022 (thousands)</t>
  </si>
  <si>
    <t>Feb 28, 2022 (thousands)</t>
  </si>
  <si>
    <t>Mar 31, 2022 (thousands)</t>
  </si>
  <si>
    <t>Apr 30, 2022 (thousands)</t>
  </si>
  <si>
    <t>May 31, 2022 (thousands)</t>
  </si>
  <si>
    <t>Job openings change versus Jan 31, 2020</t>
  </si>
  <si>
    <t>Job openings percent change versus Jan 31, 2020</t>
  </si>
  <si>
    <t>Percent of national job openings Apr 30, 2022</t>
  </si>
  <si>
    <t>Nov 30, 2020 (percent)</t>
  </si>
  <si>
    <t>Aug 31, 2021 (percent)</t>
  </si>
  <si>
    <t>Sep 30, 2021 (percent)</t>
  </si>
  <si>
    <t>Oct 31, 2021 (percent)</t>
  </si>
  <si>
    <t>Nov 30, 2021 (percent)</t>
  </si>
  <si>
    <t>Dec 31, 2021 (percent)</t>
  </si>
  <si>
    <t>Jan 31, 2022 (percent)</t>
  </si>
  <si>
    <t>Feb 28, 2022 (percent)</t>
  </si>
  <si>
    <t>Mar 31, 2022 (percent)</t>
  </si>
  <si>
    <t>Apr 30, 2022 (percent)</t>
  </si>
  <si>
    <t>May 31, 2022 (percent)</t>
  </si>
  <si>
    <t>National total (thousands)</t>
  </si>
  <si>
    <t>as pub by BLS Jan 21, 2022</t>
  </si>
  <si>
    <t>Levels (in thousands)</t>
  </si>
  <si>
    <t>Rates</t>
  </si>
  <si>
    <t>Nov.</t>
  </si>
  <si>
    <t>Aug.</t>
  </si>
  <si>
    <t>Sept.</t>
  </si>
  <si>
    <t>Oct.</t>
  </si>
  <si>
    <t>2021(P)</t>
  </si>
  <si>
    <t>TOTAL U.S.</t>
  </si>
  <si>
    <t>as pub by BLS February 17, 2022</t>
  </si>
  <si>
    <t>Table 1. Job openings levels and rates for total nonfarm by state, seasonally adjusted</t>
  </si>
  <si>
    <t>2021(p)</t>
  </si>
  <si>
    <r>
      <t xml:space="preserve">(p) </t>
    </r>
    <r>
      <rPr>
        <sz val="11"/>
        <color rgb="FF333333"/>
        <rFont val="Tahoma"/>
        <family val="2"/>
      </rPr>
      <t>Preliminary</t>
    </r>
  </si>
  <si>
    <t>Table 4:  Available Workers (thousands)</t>
  </si>
  <si>
    <t xml:space="preserve">marginally attached available workers by state are estimated as the product of the reported number of unemployed workers for the state and the national proportion of total marginally attached in relation to total unemployed.  </t>
  </si>
  <si>
    <t>Source: calculated as sum of unemployed plus marginally attached but not in labor force</t>
  </si>
  <si>
    <t>Technical Note:  Available workers relate to the first week of the reference month</t>
  </si>
  <si>
    <t>Available workers are sum of active job seekers plus inactive (marginally attached to labor force) persons who want a job and have held or looked in past year</t>
  </si>
  <si>
    <t>Nov 2021</t>
  </si>
  <si>
    <t>Dec 2021</t>
  </si>
  <si>
    <t>Jan 2022</t>
  </si>
  <si>
    <t>Mar 2022</t>
  </si>
  <si>
    <t>Active</t>
  </si>
  <si>
    <t>Marginally Attached</t>
  </si>
  <si>
    <t>Total Available</t>
  </si>
  <si>
    <t>Marginally Atached</t>
  </si>
  <si>
    <t>Table 5: Gross Labor Shortage or Surplus by state (thousands)</t>
  </si>
  <si>
    <t xml:space="preserve">Source: Calculated based on BLS unemployedworkers and estimated marginally attached workers shown in Table 12 and BLS unfilled job openings shown in Table 9 herein </t>
  </si>
  <si>
    <t>Technical Note:  unfilled job openings as of the last day of the referenced month are compared to availlable workers during the first week of the next month.  Labor shortage or surplus is indicated by the ratio of available workers divided by unfilled job openings. A value less than 1.0 indicates more unfilled job openings than available workers  -- a labor shortage.  A value more than 1.0 indicate more available workers than unfilled job openings  -- a labor surplus.  This metric does not consider skills shortages, which may be present even if there is a gross labor surplus</t>
  </si>
  <si>
    <t>Available workers Feb 2020 (thousands)</t>
  </si>
  <si>
    <t>Job Openings Jan 31 2020 (thousands)</t>
  </si>
  <si>
    <t>Available Worker Ratio Feb 2020</t>
  </si>
  <si>
    <t>Shortage (-) or Surplus(+) Feb 2020 (thousands)</t>
  </si>
  <si>
    <t>Available workers for Jun 2022 (thousands)</t>
  </si>
  <si>
    <t>Job Openings May 31, 2022 (thousands)</t>
  </si>
  <si>
    <t>Available Worker Ratio for Jun 2022</t>
  </si>
  <si>
    <t>Shortage or Surplus for Jun 2022 (thousands)</t>
  </si>
  <si>
    <t xml:space="preserve">Change in Available Worker Ratio Apr 2022 vs Feb 2020 </t>
  </si>
  <si>
    <t>States  sorted by Available Worker Ratio</t>
  </si>
  <si>
    <t>xxx</t>
  </si>
  <si>
    <t>Available workers Feb 2022 (thousands)</t>
  </si>
  <si>
    <t>Job Openings Jan 31, 2021 (thousands)</t>
  </si>
  <si>
    <t>Available Worker Ratio Feb 2022</t>
  </si>
  <si>
    <t>Shortage or Surplus Feb 2022 (thousands)</t>
  </si>
  <si>
    <t xml:space="preserve">Change in Available Worker Ratio Feb 2022 vs Feb 2020 </t>
  </si>
  <si>
    <t>States  sorted by gross shortage or surplus of available workers</t>
  </si>
  <si>
    <t>National aggregate</t>
  </si>
  <si>
    <t>Sum for 49 States with Shortage</t>
  </si>
  <si>
    <t>Month</t>
  </si>
  <si>
    <t>Available Workers (thousands)</t>
  </si>
  <si>
    <t>Unfilled Jobs (thousands)</t>
  </si>
  <si>
    <t>Surplus (+) or Shortage (-) (thousands)</t>
  </si>
  <si>
    <t>Worker Availability Ratio (Available / Unfilled jobs)</t>
  </si>
  <si>
    <t>The latest available data (February 2022) shows the American labor market facing the most severe aggregate shortage of workers over the twenty year history of the data comparing unfilled job openings to the number of available workers.  With a national total of 11,263,000 unfilled job openings on January 31, 2022, and only 7,741,000 million available workers, the ratio of available workers to job openings was 0.69, lower than in any month since the series began in 2001 -- 3.5 milliion more open jobs than workers potentially available to fill them.   A ratio of 1.0 indicates a labor market where available workers and unfilled jobs are equal, and a ratio greater than 1 indicates a labor market with a surplus of available workers compared to unfilled job openings.  The severe labor shortage has emerged rapidly:  As recently as July 2021 -- six months ago -- the labor market had a surplus of 721 thousand more available workers than job openings, but the situation reversed to a shortage of 822 thousand in August, and the shortage increased rapidly each month since.      Behind the national totals, however, detailed state-by-state data reveals that the worker shortage is not uniform across the nation.   Data published by the Bureau of Labor Statistics estimating state level labor market conditions shows a wide variation among states between their numbers of unfilled job openings and available workers.  Only one state, California had a surplus of available workers -- 116 thousand more available workers than job openings -- the other 49 states varied widely in the relative shortages with the  the available worker ratio ranging from a low of 0.32 in Nebraska to 0.99 in Washington.  California's surplus was reflected by its available worker ratio of 1.10.   Ten states -- Nebraska, Utah, Indiana, New Hampshire, Minnesota, North Dalkota, Montana, Vermont, South Dakota, and Kansas each had February Available worker ratios of 0.49 or less, and these states accounted for 20.4% of the total shortage of available workers among the 49 states with shortages.  At the other end of the spectrum, the ten states with Available Worker Ratios between 0.81 and 0.99, accounted for only 5.2% of the total shortfall of available workers -- these states are Washington, New York, Connecticut, New Mexico, Texas, Nevada, Maryland, New JErsey, Mississippi and Hawaii.   Table 13 in the America Works State file shows details for each state.</t>
  </si>
  <si>
    <t>Unfilled Jobs (thousands) last day of prior month</t>
  </si>
  <si>
    <t>March-22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</si>
</sst>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0_);_(* \(#,##0.0\);_(* &quot;-&quot;??_);_(@_)"/>
    <numFmt numFmtId="166" formatCode="#,##0.0"/>
    <numFmt numFmtId="167" formatCode="0.0%"/>
    <numFmt numFmtId="168" formatCode="_(* #,##0.000_);_(* \(#,##0.000\);_(* &quot;-&quot;??_);_(@_)"/>
    <numFmt numFmtId="169" formatCode="0.000"/>
    <numFmt numFmtId="170" formatCode="[$-F800]dddd\,\ mmmm\ dd\,\ yyyy"/>
    <numFmt numFmtId="171" formatCode="#,##0.0_);\(#,##0.0\)"/>
    <numFmt numFmtId="172" formatCode="_(* #,##0_);_(* \(#,##0\);_(* &quot;-&quot;??_);_(@_)"/>
  </numFmts>
  <fonts count="32">
    <font>
      <sz val="11"/>
      <color theme="1"/>
      <name val="Calibri"/>
      <family val="2"/>
      <scheme val="minor"/>
    </font>
    <font>
      <b/>
      <sz val="12"/>
      <color theme="1"/>
      <name val="Calibri"/>
      <family val="2"/>
      <scheme val="minor"/>
    </font>
    <font>
      <sz val="11"/>
      <color theme="1"/>
      <name val="Calibri"/>
      <family val="2"/>
      <scheme val="minor"/>
    </font>
    <font>
      <b/>
      <sz val="20"/>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sz val="10"/>
      <color rgb="FF000000"/>
      <name val="Arial Unicode MS"/>
      <family val="2"/>
    </font>
    <font>
      <u/>
      <sz val="11"/>
      <color theme="10"/>
      <name val="Calibri"/>
      <family val="2"/>
      <scheme val="minor"/>
    </font>
    <font>
      <b/>
      <sz val="12"/>
      <color rgb="FF660000"/>
      <name val="Calibri"/>
      <family val="2"/>
      <scheme val="minor"/>
    </font>
    <font>
      <b/>
      <vertAlign val="superscript"/>
      <sz val="11"/>
      <color theme="1"/>
      <name val="Calibri"/>
      <family val="2"/>
      <scheme val="minor"/>
    </font>
    <font>
      <sz val="10"/>
      <color rgb="FF000000"/>
      <name val="Tahoma"/>
      <family val="2"/>
    </font>
    <font>
      <b/>
      <sz val="10"/>
      <color rgb="FF000000"/>
      <name val="Tahoma"/>
      <family val="2"/>
    </font>
    <font>
      <sz val="11"/>
      <name val="Calibri"/>
      <family val="2"/>
      <scheme val="minor"/>
    </font>
    <font>
      <b/>
      <sz val="10"/>
      <color rgb="FF333333"/>
      <name val="Tahoma"/>
      <family val="2"/>
    </font>
    <font>
      <b/>
      <sz val="11"/>
      <color rgb="FF660000"/>
      <name val="Calibri"/>
      <family val="2"/>
      <scheme val="minor"/>
    </font>
    <font>
      <b/>
      <sz val="10"/>
      <color theme="1"/>
      <name val="Tahoma"/>
      <family val="2"/>
    </font>
    <font>
      <b/>
      <sz val="10"/>
      <color rgb="FF333333"/>
      <name val="Calibri"/>
      <family val="2"/>
      <scheme val="minor"/>
    </font>
    <font>
      <sz val="10"/>
      <color theme="1"/>
      <name val="Tahoma"/>
      <family val="2"/>
    </font>
    <font>
      <b/>
      <sz val="12"/>
      <color theme="1"/>
      <name val="Tahoma"/>
      <family val="2"/>
    </font>
    <font>
      <b/>
      <sz val="10"/>
      <color theme="1"/>
      <name val="Calibri"/>
      <family val="2"/>
      <scheme val="minor"/>
    </font>
    <font>
      <sz val="11"/>
      <color rgb="FF660000"/>
      <name val="Calibri"/>
      <family val="2"/>
      <scheme val="minor"/>
    </font>
    <font>
      <u/>
      <sz val="10"/>
      <color rgb="FF003399"/>
      <name val="Tahoma"/>
      <family val="2"/>
    </font>
    <font>
      <sz val="10"/>
      <color rgb="FF333333"/>
      <name val="Tahoma"/>
      <family val="2"/>
    </font>
    <font>
      <sz val="10"/>
      <color theme="1"/>
      <name val="Calibri"/>
      <family val="2"/>
      <scheme val="minor"/>
    </font>
    <font>
      <b/>
      <sz val="12.3"/>
      <color rgb="FF660000"/>
      <name val="Calibri"/>
      <family val="2"/>
      <scheme val="minor"/>
    </font>
    <font>
      <b/>
      <sz val="11"/>
      <color theme="1"/>
      <name val="Tahoma"/>
      <family val="2"/>
    </font>
    <font>
      <b/>
      <sz val="11"/>
      <color rgb="FF333333"/>
      <name val="Tahoma"/>
      <family val="2"/>
    </font>
    <font>
      <sz val="11"/>
      <color theme="1"/>
      <name val="Tahoma"/>
      <family val="2"/>
    </font>
    <font>
      <u/>
      <sz val="11"/>
      <color rgb="FF003399"/>
      <name val="Tahoma"/>
      <family val="2"/>
    </font>
    <font>
      <sz val="11"/>
      <color rgb="FF333333"/>
      <name val="Tahoma"/>
      <family val="2"/>
    </font>
    <font>
      <b/>
      <sz val="10"/>
      <color rgb="FF000000"/>
      <name val="Arial Unicode MS"/>
      <family val="2"/>
    </font>
  </fonts>
  <fills count="16">
    <fill>
      <patternFill patternType="none"/>
    </fill>
    <fill>
      <patternFill patternType="gray125"/>
    </fill>
    <fill>
      <patternFill patternType="solid">
        <fgColor rgb="FFFFFFFF"/>
        <bgColor indexed="64"/>
      </patternFill>
    </fill>
    <fill>
      <patternFill patternType="solid">
        <fgColor rgb="FFDDDDDD"/>
        <bgColor indexed="64"/>
      </patternFill>
    </fill>
    <fill>
      <patternFill patternType="solid">
        <fgColor rgb="FFEEEEEE"/>
        <bgColor indexed="64"/>
      </patternFill>
    </fill>
    <fill>
      <patternFill patternType="solid">
        <fgColor rgb="FFDBEAFF"/>
        <bgColor indexed="64"/>
      </patternFill>
    </fill>
    <fill>
      <patternFill patternType="solid">
        <fgColor rgb="FFEEF4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36">
    <border>
      <left/>
      <right/>
      <top/>
      <bottom/>
      <diagonal/>
    </border>
    <border>
      <left/>
      <right/>
      <top/>
      <bottom style="medium">
        <color rgb="FFAAAAAA"/>
      </bottom>
      <diagonal/>
    </border>
    <border>
      <left style="thin">
        <color indexed="64"/>
      </left>
      <right style="thin">
        <color indexed="64"/>
      </right>
      <top style="thin">
        <color indexed="64"/>
      </top>
      <bottom style="thin">
        <color indexed="64"/>
      </bottom>
      <diagonal/>
    </border>
    <border>
      <left style="medium">
        <color rgb="FFAAAAAA"/>
      </left>
      <right style="medium">
        <color rgb="FFAAAAAA"/>
      </right>
      <top style="medium">
        <color rgb="FFAAAAAA"/>
      </top>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style="medium">
        <color rgb="FFAAAAAA"/>
      </right>
      <top/>
      <bottom/>
      <diagonal/>
    </border>
    <border>
      <left style="medium">
        <color rgb="FFAAAAAA"/>
      </left>
      <right style="medium">
        <color rgb="FFAAAAAA"/>
      </right>
      <top/>
      <bottom style="medium">
        <color rgb="FFAAAAAA"/>
      </bottom>
      <diagonal/>
    </border>
    <border>
      <left style="medium">
        <color rgb="FFAAAAAA"/>
      </left>
      <right style="medium">
        <color rgb="FFAAAAAA"/>
      </right>
      <top style="medium">
        <color rgb="FFAAAAAA"/>
      </top>
      <bottom style="medium">
        <color rgb="FFAAAAA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AAAAAA"/>
      </left>
      <right/>
      <top style="medium">
        <color rgb="FFAAAAAA"/>
      </top>
      <bottom/>
      <diagonal/>
    </border>
    <border>
      <left/>
      <right style="medium">
        <color rgb="FFAAAAAA"/>
      </right>
      <top style="medium">
        <color rgb="FFAAAAAA"/>
      </top>
      <bottom/>
      <diagonal/>
    </border>
    <border>
      <left style="medium">
        <color rgb="FFAAAAAA"/>
      </left>
      <right/>
      <top/>
      <bottom/>
      <diagonal/>
    </border>
    <border>
      <left/>
      <right style="medium">
        <color rgb="FFAAAAAA"/>
      </right>
      <top/>
      <bottom/>
      <diagonal/>
    </border>
    <border>
      <left/>
      <right style="medium">
        <color rgb="FFAAAAAA"/>
      </right>
      <top/>
      <bottom style="medium">
        <color rgb="FFAAAAAA"/>
      </bottom>
      <diagonal/>
    </border>
    <border>
      <left style="medium">
        <color theme="6"/>
      </left>
      <right style="medium">
        <color theme="6"/>
      </right>
      <top style="medium">
        <color theme="6"/>
      </top>
      <bottom style="medium">
        <color theme="6"/>
      </bottom>
      <diagonal/>
    </border>
    <border>
      <left style="medium">
        <color theme="6"/>
      </left>
      <right/>
      <top style="medium">
        <color theme="6"/>
      </top>
      <bottom style="medium">
        <color theme="6"/>
      </bottom>
      <diagonal/>
    </border>
    <border>
      <left/>
      <right style="medium">
        <color theme="6"/>
      </right>
      <top style="medium">
        <color theme="6"/>
      </top>
      <bottom style="medium">
        <color theme="6"/>
      </bottom>
      <diagonal/>
    </border>
    <border>
      <left style="medium">
        <color theme="6"/>
      </left>
      <right style="medium">
        <color theme="6"/>
      </right>
      <top/>
      <bottom style="medium">
        <color theme="6"/>
      </bottom>
      <diagonal/>
    </border>
    <border>
      <left style="medium">
        <color theme="6"/>
      </left>
      <right/>
      <top/>
      <bottom style="medium">
        <color theme="6"/>
      </bottom>
      <diagonal/>
    </border>
    <border>
      <left/>
      <right/>
      <top style="medium">
        <color rgb="FFAAAAAA"/>
      </top>
      <bottom/>
      <diagonal/>
    </border>
    <border>
      <left style="medium">
        <color rgb="FFAAAAAA"/>
      </left>
      <right/>
      <top/>
      <bottom style="medium">
        <color rgb="FFAAAAAA"/>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58">
    <xf numFmtId="0" fontId="0" fillId="0" borderId="0" xfId="0"/>
    <xf numFmtId="0" fontId="3"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6" fillId="0" borderId="0" xfId="0" applyFont="1"/>
    <xf numFmtId="0" fontId="7" fillId="0" borderId="0" xfId="0" applyFont="1" applyAlignment="1">
      <alignment vertical="center"/>
    </xf>
    <xf numFmtId="164" fontId="0" fillId="0" borderId="0" xfId="0" applyNumberFormat="1"/>
    <xf numFmtId="4" fontId="0" fillId="0" borderId="0" xfId="0" applyNumberFormat="1"/>
    <xf numFmtId="0" fontId="0" fillId="0" borderId="1" xfId="0" applyBorder="1"/>
    <xf numFmtId="0" fontId="6" fillId="2" borderId="1" xfId="0" applyFont="1" applyFill="1" applyBorder="1" applyAlignment="1">
      <alignment horizontal="left" vertical="center"/>
    </xf>
    <xf numFmtId="0" fontId="1" fillId="2" borderId="1" xfId="0" applyFont="1" applyFill="1" applyBorder="1" applyAlignment="1">
      <alignment horizontal="left" vertical="center"/>
    </xf>
    <xf numFmtId="0" fontId="8" fillId="0" borderId="0" xfId="3"/>
    <xf numFmtId="3" fontId="0" fillId="0" borderId="0" xfId="0" applyNumberFormat="1"/>
    <xf numFmtId="0" fontId="9" fillId="2" borderId="1" xfId="0" applyFont="1" applyFill="1" applyBorder="1" applyAlignment="1">
      <alignment horizontal="left" vertical="center"/>
    </xf>
    <xf numFmtId="0" fontId="4" fillId="0" borderId="2" xfId="0" applyFont="1" applyBorder="1"/>
    <xf numFmtId="0" fontId="0" fillId="0" borderId="2" xfId="0" applyBorder="1"/>
    <xf numFmtId="0" fontId="5"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wrapText="1"/>
    </xf>
    <xf numFmtId="17" fontId="0" fillId="0" borderId="2" xfId="0" quotePrefix="1" applyNumberFormat="1" applyBorder="1" applyAlignment="1">
      <alignment horizontal="center" vertical="center"/>
    </xf>
    <xf numFmtId="0" fontId="5" fillId="0" borderId="0" xfId="0" applyFont="1"/>
    <xf numFmtId="0" fontId="5" fillId="0" borderId="2" xfId="0" applyFont="1" applyBorder="1" applyAlignment="1">
      <alignment horizontal="center" vertical="center"/>
    </xf>
    <xf numFmtId="17" fontId="5" fillId="0" borderId="2" xfId="0" applyNumberFormat="1" applyFont="1" applyBorder="1" applyAlignment="1">
      <alignment horizontal="center" vertical="center"/>
    </xf>
    <xf numFmtId="17" fontId="5" fillId="0" borderId="2" xfId="0" quotePrefix="1" applyNumberFormat="1" applyFont="1" applyBorder="1" applyAlignment="1">
      <alignment horizontal="center" vertical="center"/>
    </xf>
    <xf numFmtId="17" fontId="5" fillId="0" borderId="0" xfId="0" applyNumberFormat="1" applyFont="1" applyAlignment="1">
      <alignment horizontal="center" vertical="center"/>
    </xf>
    <xf numFmtId="0" fontId="5" fillId="0" borderId="0" xfId="0" applyFont="1" applyAlignment="1">
      <alignment horizontal="center" vertical="center"/>
    </xf>
    <xf numFmtId="0" fontId="7" fillId="0" borderId="2" xfId="0" applyFont="1" applyBorder="1" applyAlignment="1">
      <alignment vertical="center"/>
    </xf>
    <xf numFmtId="165" fontId="0" fillId="0" borderId="2" xfId="4" applyNumberFormat="1" applyFont="1" applyBorder="1"/>
    <xf numFmtId="166" fontId="11" fillId="2" borderId="2" xfId="0" applyNumberFormat="1" applyFont="1" applyFill="1" applyBorder="1" applyAlignment="1">
      <alignment horizontal="right" vertical="center" wrapText="1"/>
    </xf>
    <xf numFmtId="0" fontId="12" fillId="3" borderId="3" xfId="0" applyFont="1" applyFill="1" applyBorder="1" applyAlignment="1">
      <alignment horizontal="center" wrapText="1"/>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center" wrapText="1"/>
    </xf>
    <xf numFmtId="0" fontId="12" fillId="3" borderId="4" xfId="0" applyFont="1" applyFill="1" applyBorder="1"/>
    <xf numFmtId="0" fontId="12" fillId="3" borderId="5" xfId="0" applyFont="1" applyFill="1" applyBorder="1"/>
    <xf numFmtId="0" fontId="12" fillId="3" borderId="6" xfId="0" applyFont="1" applyFill="1" applyBorder="1"/>
    <xf numFmtId="0" fontId="12" fillId="3" borderId="0" xfId="0" applyFont="1" applyFill="1"/>
    <xf numFmtId="0" fontId="12" fillId="3" borderId="8" xfId="0" applyFont="1" applyFill="1" applyBorder="1" applyAlignment="1">
      <alignment horizontal="center" wrapText="1"/>
    </xf>
    <xf numFmtId="0" fontId="13" fillId="3" borderId="8" xfId="3" applyFont="1" applyFill="1" applyBorder="1" applyAlignment="1">
      <alignment horizontal="center" wrapText="1"/>
    </xf>
    <xf numFmtId="0" fontId="8" fillId="3" borderId="8" xfId="3" applyFill="1" applyBorder="1" applyAlignment="1">
      <alignment horizontal="center" wrapText="1"/>
    </xf>
    <xf numFmtId="0" fontId="14" fillId="4" borderId="9" xfId="0" applyFont="1" applyFill="1" applyBorder="1" applyAlignment="1">
      <alignment horizontal="left" vertical="center" wrapText="1"/>
    </xf>
    <xf numFmtId="3" fontId="11" fillId="2" borderId="9" xfId="0" applyNumberFormat="1" applyFont="1" applyFill="1" applyBorder="1" applyAlignment="1">
      <alignment horizontal="right" vertical="center" wrapText="1"/>
    </xf>
    <xf numFmtId="166" fontId="11" fillId="2" borderId="9" xfId="0" applyNumberFormat="1" applyFont="1" applyFill="1" applyBorder="1" applyAlignment="1">
      <alignment horizontal="right" vertical="center" wrapText="1"/>
    </xf>
    <xf numFmtId="0" fontId="11" fillId="2" borderId="9" xfId="0" applyFont="1" applyFill="1" applyBorder="1" applyAlignment="1">
      <alignment horizontal="right" vertical="center" wrapText="1"/>
    </xf>
    <xf numFmtId="0" fontId="14" fillId="5" borderId="9" xfId="0" applyFont="1" applyFill="1" applyBorder="1" applyAlignment="1">
      <alignment horizontal="left" vertical="center" wrapText="1"/>
    </xf>
    <xf numFmtId="3" fontId="11" fillId="6" borderId="9" xfId="0" applyNumberFormat="1" applyFont="1" applyFill="1" applyBorder="1" applyAlignment="1">
      <alignment horizontal="right" vertical="center" wrapText="1"/>
    </xf>
    <xf numFmtId="0" fontId="11" fillId="6" borderId="9" xfId="0" applyFont="1" applyFill="1" applyBorder="1" applyAlignment="1">
      <alignment horizontal="right" vertical="center" wrapText="1"/>
    </xf>
    <xf numFmtId="165" fontId="0" fillId="0" borderId="0" xfId="4" applyNumberFormat="1" applyFont="1"/>
    <xf numFmtId="0" fontId="16" fillId="8" borderId="2" xfId="0" applyFont="1" applyFill="1" applyBorder="1" applyAlignment="1">
      <alignment wrapText="1"/>
    </xf>
    <xf numFmtId="0" fontId="16" fillId="8" borderId="10" xfId="0" applyFont="1" applyFill="1" applyBorder="1" applyAlignment="1">
      <alignment horizontal="left"/>
    </xf>
    <xf numFmtId="0" fontId="16" fillId="8" borderId="11" xfId="0" applyFont="1" applyFill="1" applyBorder="1" applyAlignment="1">
      <alignment horizontal="center" wrapText="1"/>
    </xf>
    <xf numFmtId="0" fontId="16" fillId="8" borderId="12" xfId="0" applyFont="1" applyFill="1" applyBorder="1" applyAlignment="1">
      <alignment horizontal="center" wrapText="1"/>
    </xf>
    <xf numFmtId="0" fontId="16"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17" fontId="1" fillId="0" borderId="2" xfId="0" quotePrefix="1"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3" xfId="0" quotePrefix="1"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17" fillId="0" borderId="2" xfId="0" applyFont="1" applyBorder="1" applyAlignment="1">
      <alignment horizontal="left" vertical="center" wrapText="1"/>
    </xf>
    <xf numFmtId="166" fontId="18" fillId="0" borderId="2" xfId="0" applyNumberFormat="1" applyFont="1" applyBorder="1" applyAlignment="1">
      <alignment horizontal="right" vertical="center" wrapText="1"/>
    </xf>
    <xf numFmtId="164" fontId="18" fillId="0" borderId="2" xfId="0" applyNumberFormat="1" applyFont="1" applyBorder="1" applyAlignment="1">
      <alignment horizontal="right" vertical="center" wrapText="1"/>
    </xf>
    <xf numFmtId="167" fontId="18" fillId="0" borderId="2" xfId="5" applyNumberFormat="1" applyFont="1" applyFill="1" applyBorder="1" applyAlignment="1">
      <alignment horizontal="right" vertical="center" wrapText="1"/>
    </xf>
    <xf numFmtId="164" fontId="18" fillId="9" borderId="2" xfId="0" applyNumberFormat="1" applyFont="1" applyFill="1" applyBorder="1" applyAlignment="1">
      <alignment horizontal="right" vertical="center" wrapText="1"/>
    </xf>
    <xf numFmtId="164" fontId="11" fillId="9" borderId="2" xfId="0" applyNumberFormat="1" applyFont="1" applyFill="1" applyBorder="1" applyAlignment="1">
      <alignment horizontal="right" vertical="center" wrapText="1"/>
    </xf>
    <xf numFmtId="167" fontId="18" fillId="9" borderId="2" xfId="5" applyNumberFormat="1" applyFont="1" applyFill="1" applyBorder="1" applyAlignment="1">
      <alignment horizontal="right" vertical="center" wrapText="1"/>
    </xf>
    <xf numFmtId="164" fontId="18" fillId="10" borderId="2" xfId="0" applyNumberFormat="1" applyFont="1" applyFill="1" applyBorder="1" applyAlignment="1">
      <alignment horizontal="right" vertical="center" wrapText="1"/>
    </xf>
    <xf numFmtId="167" fontId="18" fillId="10" borderId="2" xfId="5" applyNumberFormat="1" applyFont="1" applyFill="1" applyBorder="1" applyAlignment="1">
      <alignment horizontal="right" vertical="center" wrapText="1"/>
    </xf>
    <xf numFmtId="167" fontId="11" fillId="9" borderId="2" xfId="5" applyNumberFormat="1" applyFont="1" applyFill="1" applyBorder="1" applyAlignment="1">
      <alignment horizontal="right" vertical="center" wrapText="1"/>
    </xf>
    <xf numFmtId="164" fontId="11" fillId="10" borderId="2" xfId="0" applyNumberFormat="1" applyFont="1" applyFill="1" applyBorder="1" applyAlignment="1">
      <alignment horizontal="right" vertical="center" wrapText="1"/>
    </xf>
    <xf numFmtId="167" fontId="11" fillId="10" borderId="2" xfId="5" applyNumberFormat="1" applyFont="1" applyFill="1" applyBorder="1" applyAlignment="1">
      <alignment horizontal="right" vertical="center" wrapText="1"/>
    </xf>
    <xf numFmtId="0" fontId="0" fillId="11" borderId="0" xfId="0" applyFill="1"/>
    <xf numFmtId="0" fontId="0" fillId="7" borderId="1" xfId="0" applyFill="1" applyBorder="1"/>
    <xf numFmtId="0" fontId="0" fillId="7" borderId="0" xfId="0" applyFill="1"/>
    <xf numFmtId="0" fontId="1" fillId="0" borderId="5" xfId="0" applyFont="1" applyBorder="1"/>
    <xf numFmtId="0" fontId="1" fillId="0" borderId="6" xfId="0" applyFont="1" applyBorder="1"/>
    <xf numFmtId="0" fontId="19" fillId="0" borderId="5" xfId="0" applyFont="1" applyBorder="1" applyAlignment="1">
      <alignment horizontal="left" vertical="center"/>
    </xf>
    <xf numFmtId="0" fontId="16" fillId="0" borderId="5" xfId="0" applyFont="1" applyBorder="1" applyAlignment="1">
      <alignment horizontal="left" vertical="center"/>
    </xf>
    <xf numFmtId="0" fontId="16" fillId="0" borderId="5" xfId="0" applyFont="1" applyBorder="1" applyAlignment="1">
      <alignment horizontal="center" wrapText="1"/>
    </xf>
    <xf numFmtId="0" fontId="16" fillId="0" borderId="5" xfId="0" applyFont="1" applyBorder="1"/>
    <xf numFmtId="0" fontId="16" fillId="0" borderId="6" xfId="0" applyFont="1" applyBorder="1"/>
    <xf numFmtId="0" fontId="16" fillId="0" borderId="0" xfId="0" applyFont="1"/>
    <xf numFmtId="0" fontId="16" fillId="0" borderId="7" xfId="0" applyFont="1" applyBorder="1" applyAlignment="1">
      <alignment wrapText="1"/>
    </xf>
    <xf numFmtId="0" fontId="16" fillId="0" borderId="15" xfId="0" applyFont="1" applyBorder="1" applyAlignment="1">
      <alignment horizontal="center" wrapText="1"/>
    </xf>
    <xf numFmtId="165" fontId="16" fillId="0" borderId="15" xfId="4" applyNumberFormat="1" applyFont="1" applyFill="1" applyBorder="1" applyAlignment="1">
      <alignment horizontal="center" wrapText="1"/>
    </xf>
    <xf numFmtId="0" fontId="16" fillId="0" borderId="15" xfId="0" applyFont="1" applyBorder="1" applyAlignment="1">
      <alignment horizontal="center" vertical="center" wrapText="1"/>
    </xf>
    <xf numFmtId="0" fontId="16" fillId="0" borderId="0" xfId="0" applyFont="1" applyAlignment="1">
      <alignment horizontal="center" wrapText="1"/>
    </xf>
    <xf numFmtId="0" fontId="16" fillId="8" borderId="7" xfId="0" applyFont="1" applyFill="1" applyBorder="1" applyAlignment="1">
      <alignment wrapText="1"/>
    </xf>
    <xf numFmtId="0" fontId="16" fillId="8" borderId="16" xfId="0" applyFont="1" applyFill="1" applyBorder="1" applyAlignment="1">
      <alignment horizontal="center" wrapText="1"/>
    </xf>
    <xf numFmtId="0" fontId="16" fillId="8" borderId="0" xfId="0" applyFont="1" applyFill="1" applyAlignment="1">
      <alignment horizontal="center" wrapText="1"/>
    </xf>
    <xf numFmtId="165" fontId="16" fillId="8" borderId="0" xfId="4" applyNumberFormat="1" applyFont="1" applyFill="1" applyBorder="1" applyAlignment="1">
      <alignment horizontal="center" wrapText="1"/>
    </xf>
    <xf numFmtId="0" fontId="16" fillId="8" borderId="17" xfId="0" applyFont="1" applyFill="1" applyBorder="1" applyAlignment="1">
      <alignment horizontal="center" wrapText="1"/>
    </xf>
    <xf numFmtId="0" fontId="16" fillId="8" borderId="0" xfId="0" applyFont="1" applyFill="1" applyAlignment="1">
      <alignment horizontal="left" wrapText="1"/>
    </xf>
    <xf numFmtId="0" fontId="16" fillId="8" borderId="0" xfId="0" applyFont="1" applyFill="1" applyAlignment="1">
      <alignment horizontal="center" vertical="center" wrapText="1"/>
    </xf>
    <xf numFmtId="0" fontId="0" fillId="8" borderId="0" xfId="0" applyFill="1"/>
    <xf numFmtId="0" fontId="16" fillId="0" borderId="3" xfId="0" applyFont="1" applyBorder="1" applyAlignment="1">
      <alignment horizontal="center" vertical="center" wrapText="1"/>
    </xf>
    <xf numFmtId="0" fontId="16" fillId="0" borderId="8" xfId="0" quotePrefix="1" applyFont="1" applyBorder="1" applyAlignment="1">
      <alignment horizontal="center" wrapText="1"/>
    </xf>
    <xf numFmtId="17" fontId="16" fillId="0" borderId="8" xfId="0" quotePrefix="1" applyNumberFormat="1" applyFont="1" applyBorder="1" applyAlignment="1">
      <alignment horizontal="center" wrapText="1"/>
    </xf>
    <xf numFmtId="0" fontId="5" fillId="0" borderId="0" xfId="0" quotePrefix="1" applyFont="1"/>
    <xf numFmtId="17" fontId="5" fillId="0" borderId="0" xfId="0" quotePrefix="1" applyNumberFormat="1" applyFont="1"/>
    <xf numFmtId="17" fontId="5" fillId="0" borderId="0" xfId="0" applyNumberFormat="1" applyFont="1" applyAlignment="1">
      <alignment wrapText="1"/>
    </xf>
    <xf numFmtId="17" fontId="5" fillId="0" borderId="0" xfId="0" quotePrefix="1" applyNumberFormat="1" applyFont="1" applyAlignment="1">
      <alignment wrapText="1"/>
    </xf>
    <xf numFmtId="17" fontId="5" fillId="0" borderId="0" xfId="0" quotePrefix="1" applyNumberFormat="1" applyFont="1" applyAlignment="1">
      <alignment horizontal="left" wrapText="1"/>
    </xf>
    <xf numFmtId="17" fontId="1" fillId="0" borderId="0" xfId="0" quotePrefix="1" applyNumberFormat="1" applyFont="1" applyAlignment="1">
      <alignment wrapText="1"/>
    </xf>
    <xf numFmtId="0" fontId="16" fillId="0" borderId="18" xfId="0" applyFont="1" applyBorder="1" applyAlignment="1">
      <alignment horizontal="center" vertical="center" wrapText="1"/>
    </xf>
    <xf numFmtId="0" fontId="16" fillId="0" borderId="8" xfId="0" applyFont="1" applyBorder="1" applyAlignment="1">
      <alignment horizontal="center" wrapText="1"/>
    </xf>
    <xf numFmtId="0" fontId="5" fillId="0" borderId="0" xfId="0" quotePrefix="1" applyFont="1" applyAlignment="1">
      <alignment wrapText="1"/>
    </xf>
    <xf numFmtId="0" fontId="5" fillId="0" borderId="0" xfId="0" applyFont="1" applyAlignment="1">
      <alignment wrapText="1"/>
    </xf>
    <xf numFmtId="0" fontId="5" fillId="0" borderId="0" xfId="0" quotePrefix="1" applyFont="1" applyAlignment="1">
      <alignment horizontal="center" vertical="center" wrapText="1"/>
    </xf>
    <xf numFmtId="0" fontId="5" fillId="0" borderId="0" xfId="0" quotePrefix="1" applyFont="1" applyAlignment="1">
      <alignment horizontal="left" vertical="center" wrapText="1"/>
    </xf>
    <xf numFmtId="0" fontId="17" fillId="0" borderId="9" xfId="0" applyFont="1" applyBorder="1" applyAlignment="1">
      <alignment horizontal="left" vertical="center" wrapText="1"/>
    </xf>
    <xf numFmtId="166" fontId="18" fillId="0" borderId="9" xfId="0" applyNumberFormat="1" applyFont="1" applyBorder="1" applyAlignment="1">
      <alignment horizontal="right" vertical="center" wrapText="1"/>
    </xf>
    <xf numFmtId="166" fontId="18" fillId="0" borderId="4" xfId="0" applyNumberFormat="1" applyFont="1" applyBorder="1" applyAlignment="1">
      <alignment horizontal="right" vertical="center" wrapText="1"/>
    </xf>
    <xf numFmtId="165" fontId="0" fillId="0" borderId="9" xfId="4" applyNumberFormat="1" applyFont="1" applyFill="1" applyBorder="1"/>
    <xf numFmtId="165" fontId="11" fillId="0" borderId="9" xfId="4" applyNumberFormat="1" applyFont="1" applyFill="1" applyBorder="1" applyAlignment="1">
      <alignment horizontal="right" vertical="center" wrapText="1"/>
    </xf>
    <xf numFmtId="165" fontId="11" fillId="0" borderId="4" xfId="4" applyNumberFormat="1" applyFont="1" applyFill="1" applyBorder="1" applyAlignment="1">
      <alignment horizontal="right" vertical="center" wrapText="1"/>
    </xf>
    <xf numFmtId="166" fontId="18" fillId="0" borderId="19" xfId="0" applyNumberFormat="1" applyFont="1" applyBorder="1" applyAlignment="1">
      <alignment horizontal="right" vertical="center" wrapText="1"/>
    </xf>
    <xf numFmtId="166" fontId="18" fillId="0" borderId="20" xfId="0" applyNumberFormat="1" applyFont="1" applyBorder="1" applyAlignment="1">
      <alignment horizontal="right" vertical="center" wrapText="1"/>
    </xf>
    <xf numFmtId="43" fontId="18" fillId="0" borderId="6" xfId="0" applyNumberFormat="1" applyFont="1" applyBorder="1" applyAlignment="1">
      <alignment horizontal="right" vertical="center" wrapText="1"/>
    </xf>
    <xf numFmtId="0" fontId="18" fillId="9" borderId="9" xfId="0" applyFont="1" applyFill="1" applyBorder="1" applyAlignment="1">
      <alignment horizontal="right" vertical="center" wrapText="1"/>
    </xf>
    <xf numFmtId="0" fontId="11" fillId="9" borderId="9" xfId="0" applyFont="1" applyFill="1" applyBorder="1" applyAlignment="1">
      <alignment horizontal="right" vertical="center" wrapText="1"/>
    </xf>
    <xf numFmtId="167" fontId="18" fillId="9" borderId="9" xfId="5" applyNumberFormat="1" applyFont="1" applyFill="1" applyBorder="1" applyAlignment="1">
      <alignment horizontal="right" vertical="center" wrapText="1"/>
    </xf>
    <xf numFmtId="0" fontId="18" fillId="11" borderId="9" xfId="0" applyFont="1" applyFill="1" applyBorder="1" applyAlignment="1">
      <alignment horizontal="right" vertical="center" wrapText="1"/>
    </xf>
    <xf numFmtId="0" fontId="11" fillId="11" borderId="9" xfId="0" applyFont="1" applyFill="1" applyBorder="1" applyAlignment="1">
      <alignment horizontal="right" vertical="center" wrapText="1"/>
    </xf>
    <xf numFmtId="0" fontId="11" fillId="11" borderId="4" xfId="0" applyFont="1" applyFill="1" applyBorder="1" applyAlignment="1">
      <alignment horizontal="right" vertical="center" wrapText="1"/>
    </xf>
    <xf numFmtId="164" fontId="18" fillId="11" borderId="19" xfId="0" applyNumberFormat="1" applyFont="1" applyFill="1" applyBorder="1" applyAlignment="1">
      <alignment horizontal="right" vertical="center" wrapText="1"/>
    </xf>
    <xf numFmtId="164" fontId="18" fillId="11" borderId="20" xfId="0" applyNumberFormat="1" applyFont="1" applyFill="1" applyBorder="1" applyAlignment="1">
      <alignment horizontal="right" vertical="center" wrapText="1"/>
    </xf>
    <xf numFmtId="164" fontId="18" fillId="11" borderId="6" xfId="0" applyNumberFormat="1" applyFont="1" applyFill="1" applyBorder="1" applyAlignment="1">
      <alignment horizontal="right" vertical="center" wrapText="1"/>
    </xf>
    <xf numFmtId="167" fontId="18" fillId="11" borderId="9" xfId="5" applyNumberFormat="1" applyFont="1" applyFill="1" applyBorder="1" applyAlignment="1">
      <alignment horizontal="right" vertical="center" wrapText="1"/>
    </xf>
    <xf numFmtId="0" fontId="11" fillId="9" borderId="4" xfId="0" applyFont="1" applyFill="1" applyBorder="1" applyAlignment="1">
      <alignment horizontal="right" vertical="center" wrapText="1"/>
    </xf>
    <xf numFmtId="0" fontId="11" fillId="9" borderId="19" xfId="0" applyFont="1" applyFill="1" applyBorder="1" applyAlignment="1">
      <alignment horizontal="right" vertical="center" wrapText="1"/>
    </xf>
    <xf numFmtId="164" fontId="11" fillId="9" borderId="19" xfId="0" applyNumberFormat="1" applyFont="1" applyFill="1" applyBorder="1" applyAlignment="1">
      <alignment horizontal="right" vertical="center" wrapText="1"/>
    </xf>
    <xf numFmtId="164" fontId="11" fillId="9" borderId="21" xfId="0" applyNumberFormat="1" applyFont="1" applyFill="1" applyBorder="1" applyAlignment="1">
      <alignment horizontal="right" vertical="center" wrapText="1"/>
    </xf>
    <xf numFmtId="2" fontId="18" fillId="9" borderId="6" xfId="0" applyNumberFormat="1" applyFont="1" applyFill="1" applyBorder="1" applyAlignment="1">
      <alignment horizontal="right" vertical="center" wrapText="1"/>
    </xf>
    <xf numFmtId="0" fontId="11" fillId="11" borderId="19" xfId="0" applyFont="1" applyFill="1" applyBorder="1" applyAlignment="1">
      <alignment horizontal="right" vertical="center" wrapText="1"/>
    </xf>
    <xf numFmtId="164" fontId="11" fillId="11" borderId="19" xfId="0" applyNumberFormat="1" applyFont="1" applyFill="1" applyBorder="1" applyAlignment="1">
      <alignment horizontal="right" vertical="center" wrapText="1"/>
    </xf>
    <xf numFmtId="164" fontId="18" fillId="9" borderId="6" xfId="0" applyNumberFormat="1" applyFont="1" applyFill="1" applyBorder="1" applyAlignment="1">
      <alignment horizontal="right" vertical="center" wrapText="1"/>
    </xf>
    <xf numFmtId="0" fontId="18" fillId="11" borderId="4" xfId="0" applyFont="1" applyFill="1" applyBorder="1" applyAlignment="1">
      <alignment horizontal="right" vertical="center" wrapText="1"/>
    </xf>
    <xf numFmtId="167" fontId="18" fillId="11" borderId="19" xfId="5" applyNumberFormat="1" applyFont="1" applyFill="1" applyBorder="1" applyAlignment="1">
      <alignment horizontal="right" vertical="center" wrapText="1"/>
    </xf>
    <xf numFmtId="166" fontId="18" fillId="0" borderId="22" xfId="0" applyNumberFormat="1" applyFont="1" applyBorder="1" applyAlignment="1">
      <alignment horizontal="right" vertical="center" wrapText="1"/>
    </xf>
    <xf numFmtId="166" fontId="18" fillId="0" borderId="23" xfId="0" applyNumberFormat="1" applyFont="1" applyBorder="1" applyAlignment="1">
      <alignment horizontal="right" vertical="center" wrapText="1"/>
    </xf>
    <xf numFmtId="4" fontId="18" fillId="11" borderId="9" xfId="0" applyNumberFormat="1" applyFont="1" applyFill="1" applyBorder="1" applyAlignment="1">
      <alignment horizontal="right" vertical="center" wrapText="1"/>
    </xf>
    <xf numFmtId="4" fontId="11" fillId="11" borderId="9" xfId="0" applyNumberFormat="1" applyFont="1" applyFill="1" applyBorder="1" applyAlignment="1">
      <alignment horizontal="right" vertical="center" wrapText="1"/>
    </xf>
    <xf numFmtId="4" fontId="11" fillId="11" borderId="4" xfId="0" applyNumberFormat="1" applyFont="1" applyFill="1" applyBorder="1" applyAlignment="1">
      <alignment horizontal="right" vertical="center" wrapText="1"/>
    </xf>
    <xf numFmtId="4" fontId="18" fillId="9" borderId="9" xfId="0" applyNumberFormat="1" applyFont="1" applyFill="1" applyBorder="1" applyAlignment="1">
      <alignment horizontal="right" vertical="center" wrapText="1"/>
    </xf>
    <xf numFmtId="4" fontId="11" fillId="9" borderId="9" xfId="0" applyNumberFormat="1" applyFont="1" applyFill="1" applyBorder="1" applyAlignment="1">
      <alignment horizontal="right" vertical="center" wrapText="1"/>
    </xf>
    <xf numFmtId="4" fontId="11" fillId="9" borderId="4" xfId="0" applyNumberFormat="1" applyFont="1" applyFill="1" applyBorder="1" applyAlignment="1">
      <alignment horizontal="right" vertical="center" wrapText="1"/>
    </xf>
    <xf numFmtId="4" fontId="11" fillId="9" borderId="19" xfId="0" applyNumberFormat="1" applyFont="1" applyFill="1" applyBorder="1" applyAlignment="1">
      <alignment horizontal="right" vertical="center" wrapText="1"/>
    </xf>
    <xf numFmtId="4" fontId="11" fillId="11" borderId="19" xfId="0" applyNumberFormat="1" applyFont="1" applyFill="1" applyBorder="1" applyAlignment="1">
      <alignment horizontal="right" vertical="center" wrapText="1"/>
    </xf>
    <xf numFmtId="165" fontId="11" fillId="0" borderId="4" xfId="4" applyNumberFormat="1" applyFont="1" applyBorder="1" applyAlignment="1">
      <alignment horizontal="right" vertical="center" wrapText="1"/>
    </xf>
    <xf numFmtId="0" fontId="5" fillId="0" borderId="9" xfId="3" applyFont="1" applyFill="1" applyBorder="1" applyAlignment="1">
      <alignment horizontal="left" vertical="center" wrapText="1"/>
    </xf>
    <xf numFmtId="0" fontId="20" fillId="0" borderId="9" xfId="0" applyFont="1" applyBorder="1" applyAlignment="1">
      <alignment horizontal="left" vertical="center" wrapText="1"/>
    </xf>
    <xf numFmtId="0" fontId="0" fillId="0" borderId="9" xfId="0" applyBorder="1"/>
    <xf numFmtId="165" fontId="14" fillId="0" borderId="0" xfId="4" applyNumberFormat="1" applyFont="1" applyFill="1" applyBorder="1" applyAlignment="1">
      <alignment vertical="center" wrapText="1"/>
    </xf>
    <xf numFmtId="0" fontId="14" fillId="9" borderId="0" xfId="0" applyFont="1" applyFill="1" applyAlignment="1">
      <alignment vertical="center" wrapText="1"/>
    </xf>
    <xf numFmtId="0" fontId="11" fillId="9" borderId="5" xfId="0" applyFont="1" applyFill="1" applyBorder="1" applyAlignment="1">
      <alignment vertical="center" wrapText="1"/>
    </xf>
    <xf numFmtId="0" fontId="0" fillId="9" borderId="0" xfId="0" applyFill="1"/>
    <xf numFmtId="0" fontId="14" fillId="11" borderId="0" xfId="0" applyFont="1" applyFill="1" applyAlignment="1">
      <alignment vertical="center" wrapText="1"/>
    </xf>
    <xf numFmtId="0" fontId="11" fillId="11" borderId="5" xfId="0" applyFont="1" applyFill="1" applyBorder="1" applyAlignment="1">
      <alignment vertical="center" wrapText="1"/>
    </xf>
    <xf numFmtId="0" fontId="11" fillId="9" borderId="19" xfId="0" applyFont="1" applyFill="1" applyBorder="1" applyAlignment="1">
      <alignment vertical="center" wrapText="1"/>
    </xf>
    <xf numFmtId="0" fontId="11" fillId="11" borderId="19" xfId="0" applyFont="1" applyFill="1" applyBorder="1" applyAlignment="1">
      <alignment vertical="center" wrapText="1"/>
    </xf>
    <xf numFmtId="0" fontId="11" fillId="11" borderId="19" xfId="0" applyFont="1" applyFill="1" applyBorder="1" applyAlignment="1">
      <alignment vertical="center"/>
    </xf>
    <xf numFmtId="0" fontId="11" fillId="9" borderId="19" xfId="0" applyFont="1" applyFill="1" applyBorder="1" applyAlignment="1">
      <alignment vertical="center"/>
    </xf>
    <xf numFmtId="0" fontId="14" fillId="11" borderId="19" xfId="0" applyFont="1" applyFill="1" applyBorder="1" applyAlignment="1">
      <alignment vertical="center" wrapText="1"/>
    </xf>
    <xf numFmtId="0" fontId="0" fillId="11" borderId="19" xfId="0" applyFill="1" applyBorder="1"/>
    <xf numFmtId="0" fontId="20" fillId="0" borderId="9" xfId="3" applyFont="1" applyFill="1" applyBorder="1" applyAlignment="1">
      <alignment horizontal="left" vertical="center" wrapText="1"/>
    </xf>
    <xf numFmtId="0" fontId="14" fillId="2" borderId="24" xfId="0" applyFont="1" applyFill="1" applyBorder="1" applyAlignment="1">
      <alignment vertical="center" wrapText="1"/>
    </xf>
    <xf numFmtId="165" fontId="14" fillId="2" borderId="24" xfId="4" applyNumberFormat="1" applyFont="1" applyFill="1" applyBorder="1" applyAlignment="1">
      <alignment horizontal="left" vertical="center" wrapText="1"/>
    </xf>
    <xf numFmtId="165" fontId="14" fillId="2" borderId="0" xfId="4" applyNumberFormat="1"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4" xfId="0" applyFont="1" applyFill="1" applyBorder="1" applyAlignment="1">
      <alignment horizontal="center" vertical="center" wrapText="1"/>
    </xf>
    <xf numFmtId="0" fontId="14" fillId="2" borderId="15" xfId="0" applyFont="1" applyFill="1" applyBorder="1" applyAlignment="1">
      <alignment horizontal="left" vertical="center" wrapText="1"/>
    </xf>
    <xf numFmtId="0" fontId="14" fillId="2" borderId="0" xfId="0" applyFont="1" applyFill="1" applyAlignment="1">
      <alignment horizontal="left" vertical="center" wrapText="1"/>
    </xf>
    <xf numFmtId="0" fontId="14" fillId="11" borderId="24" xfId="0" applyFont="1" applyFill="1" applyBorder="1" applyAlignment="1">
      <alignment horizontal="left" vertical="center" wrapText="1"/>
    </xf>
    <xf numFmtId="0" fontId="14" fillId="9" borderId="24" xfId="0" applyFont="1" applyFill="1" applyBorder="1" applyAlignment="1">
      <alignment vertical="center" wrapText="1"/>
    </xf>
    <xf numFmtId="0" fontId="14" fillId="11" borderId="24" xfId="0" applyFont="1" applyFill="1" applyBorder="1" applyAlignment="1">
      <alignment vertical="center" wrapText="1"/>
    </xf>
    <xf numFmtId="167" fontId="14" fillId="9" borderId="24" xfId="5" applyNumberFormat="1" applyFont="1" applyFill="1" applyBorder="1" applyAlignment="1">
      <alignment vertical="center" wrapText="1"/>
    </xf>
    <xf numFmtId="0" fontId="0" fillId="0" borderId="5" xfId="0" applyBorder="1" applyAlignment="1">
      <alignment horizontal="center"/>
    </xf>
    <xf numFmtId="165" fontId="0" fillId="0" borderId="5" xfId="4" applyNumberFormat="1" applyFont="1" applyBorder="1" applyAlignment="1">
      <alignment horizontal="center"/>
    </xf>
    <xf numFmtId="0" fontId="0" fillId="0" borderId="6" xfId="0" applyBorder="1" applyAlignment="1">
      <alignment horizontal="center"/>
    </xf>
    <xf numFmtId="0" fontId="16" fillId="9" borderId="5" xfId="0" applyFont="1" applyFill="1" applyBorder="1" applyAlignment="1">
      <alignment horizontal="center" wrapText="1"/>
    </xf>
    <xf numFmtId="0" fontId="16" fillId="11" borderId="5" xfId="0" applyFont="1" applyFill="1" applyBorder="1" applyAlignment="1">
      <alignment horizontal="center" wrapText="1"/>
    </xf>
    <xf numFmtId="0" fontId="16" fillId="9" borderId="5" xfId="0" applyFont="1" applyFill="1" applyBorder="1"/>
    <xf numFmtId="0" fontId="16" fillId="9" borderId="6" xfId="0" applyFont="1" applyFill="1" applyBorder="1"/>
    <xf numFmtId="0" fontId="16" fillId="9" borderId="5" xfId="0" applyFont="1" applyFill="1" applyBorder="1" applyAlignment="1">
      <alignment horizontal="center"/>
    </xf>
    <xf numFmtId="0" fontId="16" fillId="9" borderId="0" xfId="0" applyFont="1" applyFill="1" applyAlignment="1">
      <alignment horizontal="center" wrapText="1"/>
    </xf>
    <xf numFmtId="0" fontId="16" fillId="3" borderId="15" xfId="0" applyFont="1" applyFill="1" applyBorder="1" applyAlignment="1">
      <alignment horizontal="center" wrapText="1"/>
    </xf>
    <xf numFmtId="165" fontId="16" fillId="3" borderId="15" xfId="4" applyNumberFormat="1" applyFont="1" applyFill="1" applyBorder="1" applyAlignment="1">
      <alignment horizontal="center" wrapText="1"/>
    </xf>
    <xf numFmtId="0" fontId="16" fillId="3" borderId="15" xfId="0" applyFont="1" applyFill="1" applyBorder="1" applyAlignment="1">
      <alignment horizontal="center" vertical="center" wrapText="1"/>
    </xf>
    <xf numFmtId="0" fontId="16" fillId="11" borderId="15" xfId="0" applyFont="1" applyFill="1" applyBorder="1" applyAlignment="1">
      <alignment horizontal="center" wrapText="1"/>
    </xf>
    <xf numFmtId="0" fontId="16" fillId="3" borderId="0" xfId="0" applyFont="1" applyFill="1" applyAlignment="1">
      <alignment horizontal="center" wrapText="1"/>
    </xf>
    <xf numFmtId="0" fontId="16" fillId="3" borderId="8" xfId="0" quotePrefix="1" applyFont="1" applyFill="1" applyBorder="1" applyAlignment="1">
      <alignment horizontal="center" wrapText="1"/>
    </xf>
    <xf numFmtId="17" fontId="16" fillId="3" borderId="8" xfId="0" quotePrefix="1" applyNumberFormat="1" applyFont="1" applyFill="1" applyBorder="1" applyAlignment="1">
      <alignment horizontal="center" wrapText="1"/>
    </xf>
    <xf numFmtId="0" fontId="5" fillId="8" borderId="0" xfId="0" quotePrefix="1" applyFont="1" applyFill="1"/>
    <xf numFmtId="17" fontId="5" fillId="8" borderId="0" xfId="0" quotePrefix="1" applyNumberFormat="1" applyFont="1" applyFill="1"/>
    <xf numFmtId="17" fontId="5" fillId="8" borderId="0" xfId="0" applyNumberFormat="1" applyFont="1" applyFill="1" applyAlignment="1">
      <alignment wrapText="1"/>
    </xf>
    <xf numFmtId="17" fontId="5" fillId="8" borderId="0" xfId="0" quotePrefix="1" applyNumberFormat="1" applyFont="1" applyFill="1" applyAlignment="1">
      <alignment wrapText="1"/>
    </xf>
    <xf numFmtId="0" fontId="5" fillId="8" borderId="0" xfId="0" applyFont="1" applyFill="1" applyAlignment="1">
      <alignment wrapText="1"/>
    </xf>
    <xf numFmtId="0" fontId="16" fillId="3" borderId="0" xfId="0" quotePrefix="1" applyFont="1" applyFill="1" applyAlignment="1">
      <alignment horizontal="center" wrapText="1"/>
    </xf>
    <xf numFmtId="17" fontId="5" fillId="0" borderId="0" xfId="0" quotePrefix="1" applyNumberFormat="1" applyFont="1" applyAlignment="1">
      <alignment horizontal="center" vertical="center" wrapText="1"/>
    </xf>
    <xf numFmtId="166" fontId="0" fillId="0" borderId="0" xfId="0" applyNumberFormat="1"/>
    <xf numFmtId="166" fontId="0" fillId="0" borderId="0" xfId="4" applyNumberFormat="1" applyFont="1"/>
    <xf numFmtId="3" fontId="18" fillId="2" borderId="9" xfId="0" applyNumberFormat="1" applyFont="1" applyFill="1" applyBorder="1" applyAlignment="1">
      <alignment horizontal="right" vertical="center" wrapText="1"/>
    </xf>
    <xf numFmtId="4" fontId="18" fillId="2" borderId="9" xfId="0" applyNumberFormat="1" applyFont="1" applyFill="1" applyBorder="1" applyAlignment="1">
      <alignment horizontal="right" vertical="center" wrapText="1"/>
    </xf>
    <xf numFmtId="167" fontId="18" fillId="2" borderId="9" xfId="5" applyNumberFormat="1" applyFont="1" applyFill="1" applyBorder="1" applyAlignment="1">
      <alignment horizontal="right" vertical="center" wrapText="1"/>
    </xf>
    <xf numFmtId="0" fontId="0" fillId="9" borderId="0" xfId="0" applyFill="1" applyAlignment="1">
      <alignment horizontal="center" vertical="center"/>
    </xf>
    <xf numFmtId="0" fontId="0" fillId="12" borderId="0" xfId="0" applyFill="1"/>
    <xf numFmtId="166" fontId="0" fillId="12" borderId="0" xfId="0" applyNumberFormat="1" applyFill="1"/>
    <xf numFmtId="0" fontId="0" fillId="13" borderId="0" xfId="0" applyFill="1"/>
    <xf numFmtId="166" fontId="0" fillId="13" borderId="0" xfId="0" applyNumberFormat="1" applyFill="1"/>
    <xf numFmtId="0" fontId="1" fillId="0" borderId="0" xfId="0" applyFont="1" applyAlignment="1">
      <alignment horizontal="center" vertical="center"/>
    </xf>
    <xf numFmtId="167" fontId="0" fillId="0" borderId="0" xfId="5" applyNumberFormat="1" applyFont="1"/>
    <xf numFmtId="167" fontId="0" fillId="0" borderId="0" xfId="0" applyNumberFormat="1"/>
    <xf numFmtId="0" fontId="12" fillId="3" borderId="5" xfId="0" applyFont="1" applyFill="1" applyBorder="1" applyAlignment="1">
      <alignment horizontal="center" wrapText="1"/>
    </xf>
    <xf numFmtId="4" fontId="11" fillId="2" borderId="9" xfId="0" applyNumberFormat="1" applyFont="1" applyFill="1" applyBorder="1" applyAlignment="1">
      <alignment horizontal="right" vertical="center" wrapText="1"/>
    </xf>
    <xf numFmtId="4" fontId="11" fillId="6" borderId="9" xfId="0" applyNumberFormat="1" applyFont="1" applyFill="1" applyBorder="1" applyAlignment="1">
      <alignment horizontal="righ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11" fillId="2" borderId="6" xfId="0" applyFont="1" applyFill="1" applyBorder="1" applyAlignment="1">
      <alignment vertical="center" wrapText="1"/>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8" fillId="4" borderId="9" xfId="3" applyFill="1" applyBorder="1" applyAlignment="1">
      <alignment horizontal="left" vertical="center" wrapText="1"/>
    </xf>
    <xf numFmtId="0" fontId="14" fillId="0" borderId="3" xfId="0" applyFont="1" applyBorder="1" applyAlignment="1">
      <alignment horizontal="left" vertical="center" wrapText="1"/>
    </xf>
    <xf numFmtId="0" fontId="14" fillId="0" borderId="14" xfId="0" applyFont="1" applyBorder="1" applyAlignment="1">
      <alignment vertical="center" wrapText="1"/>
    </xf>
    <xf numFmtId="3" fontId="11" fillId="0" borderId="14" xfId="0" applyNumberFormat="1" applyFont="1" applyBorder="1" applyAlignment="1">
      <alignment horizontal="right" vertical="center" wrapText="1"/>
    </xf>
    <xf numFmtId="3" fontId="11" fillId="0" borderId="24" xfId="0" applyNumberFormat="1" applyFont="1" applyBorder="1" applyAlignment="1">
      <alignment horizontal="right" vertical="center" wrapText="1"/>
    </xf>
    <xf numFmtId="3" fontId="11" fillId="0" borderId="0" xfId="0" applyNumberFormat="1" applyFont="1" applyAlignment="1">
      <alignment horizontal="right" vertical="center" wrapText="1"/>
    </xf>
    <xf numFmtId="3" fontId="0" fillId="8" borderId="0" xfId="0" applyNumberFormat="1" applyFill="1"/>
    <xf numFmtId="167" fontId="0" fillId="8" borderId="0" xfId="5" applyNumberFormat="1" applyFont="1" applyFill="1"/>
    <xf numFmtId="0" fontId="14" fillId="0" borderId="2" xfId="0" applyFont="1" applyBorder="1" applyAlignment="1">
      <alignment horizontal="left" vertical="center" wrapText="1"/>
    </xf>
    <xf numFmtId="17" fontId="5" fillId="0" borderId="2" xfId="0" quotePrefix="1" applyNumberFormat="1" applyFont="1" applyBorder="1" applyAlignment="1">
      <alignment horizontal="center" vertical="center" wrapText="1"/>
    </xf>
    <xf numFmtId="0" fontId="24" fillId="8" borderId="0" xfId="0" applyFont="1" applyFill="1" applyAlignment="1">
      <alignment horizontal="center" vertical="center" wrapText="1"/>
    </xf>
    <xf numFmtId="0" fontId="24" fillId="8" borderId="0" xfId="0" applyFont="1" applyFill="1" applyAlignment="1">
      <alignment horizontal="center" wrapText="1"/>
    </xf>
    <xf numFmtId="3" fontId="23" fillId="0" borderId="2" xfId="0" applyNumberFormat="1" applyFont="1" applyBorder="1" applyAlignment="1">
      <alignment vertical="center" wrapText="1"/>
    </xf>
    <xf numFmtId="3" fontId="11" fillId="0" borderId="2" xfId="0" applyNumberFormat="1" applyFont="1" applyBorder="1" applyAlignment="1">
      <alignment horizontal="right" vertical="center" wrapText="1"/>
    </xf>
    <xf numFmtId="3" fontId="0" fillId="14" borderId="0" xfId="0" applyNumberFormat="1" applyFill="1"/>
    <xf numFmtId="167" fontId="0" fillId="14" borderId="0" xfId="5" applyNumberFormat="1" applyFont="1" applyFill="1"/>
    <xf numFmtId="164" fontId="11" fillId="0" borderId="2" xfId="0" applyNumberFormat="1" applyFont="1" applyBorder="1" applyAlignment="1">
      <alignment horizontal="right" vertical="center" wrapText="1"/>
    </xf>
    <xf numFmtId="164" fontId="0" fillId="0" borderId="2" xfId="0" applyNumberFormat="1" applyBorder="1"/>
    <xf numFmtId="3" fontId="0" fillId="0" borderId="2" xfId="0" applyNumberFormat="1" applyBorder="1"/>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1" fillId="6" borderId="6" xfId="0" applyFont="1" applyFill="1" applyBorder="1" applyAlignment="1">
      <alignment horizontal="right" vertical="center" wrapText="1"/>
    </xf>
    <xf numFmtId="0" fontId="26" fillId="2" borderId="3" xfId="0" applyFont="1" applyFill="1" applyBorder="1" applyAlignment="1">
      <alignment horizontal="left" wrapText="1"/>
    </xf>
    <xf numFmtId="0" fontId="26" fillId="2" borderId="8" xfId="0" applyFont="1" applyFill="1" applyBorder="1" applyAlignment="1">
      <alignment horizontal="left" wrapText="1"/>
    </xf>
    <xf numFmtId="0" fontId="8" fillId="2" borderId="8" xfId="3" applyFill="1" applyBorder="1" applyAlignment="1">
      <alignment horizontal="left" wrapText="1"/>
    </xf>
    <xf numFmtId="0" fontId="27" fillId="2" borderId="9" xfId="0" applyFont="1" applyFill="1" applyBorder="1" applyAlignment="1">
      <alignment horizontal="left" vertical="center" wrapText="1" indent="1"/>
    </xf>
    <xf numFmtId="3" fontId="28" fillId="2" borderId="9" xfId="0" applyNumberFormat="1" applyFont="1" applyFill="1" applyBorder="1" applyAlignment="1">
      <alignment horizontal="right" vertical="center" wrapText="1"/>
    </xf>
    <xf numFmtId="0" fontId="28" fillId="2" borderId="9" xfId="0" applyFont="1" applyFill="1" applyBorder="1" applyAlignment="1">
      <alignment horizontal="right" vertical="center" wrapText="1"/>
    </xf>
    <xf numFmtId="0" fontId="28" fillId="6" borderId="9" xfId="0" applyFont="1" applyFill="1" applyBorder="1" applyAlignment="1">
      <alignment horizontal="right" vertical="center" wrapText="1" indent="1"/>
    </xf>
    <xf numFmtId="0" fontId="0" fillId="0" borderId="0" xfId="0" quotePrefix="1"/>
    <xf numFmtId="165" fontId="0" fillId="0" borderId="0" xfId="4" applyNumberFormat="1" applyFont="1" applyAlignment="1">
      <alignment horizontal="center" vertical="center"/>
    </xf>
    <xf numFmtId="168" fontId="0" fillId="0" borderId="0" xfId="4" applyNumberFormat="1" applyFont="1" applyAlignment="1">
      <alignment horizontal="center" vertical="center"/>
    </xf>
    <xf numFmtId="169" fontId="0" fillId="0" borderId="0" xfId="0" applyNumberFormat="1"/>
    <xf numFmtId="165" fontId="5" fillId="0" borderId="0" xfId="4" applyNumberFormat="1" applyFont="1" applyAlignment="1">
      <alignment horizontal="center" vertical="center"/>
    </xf>
    <xf numFmtId="170" fontId="0" fillId="0" borderId="0" xfId="4" quotePrefix="1" applyNumberFormat="1" applyFont="1" applyAlignment="1">
      <alignment horizontal="center" vertical="center"/>
    </xf>
    <xf numFmtId="170" fontId="0" fillId="0" borderId="0" xfId="4" applyNumberFormat="1" applyFont="1" applyAlignment="1">
      <alignment horizontal="center" vertical="center"/>
    </xf>
    <xf numFmtId="14" fontId="0" fillId="0" borderId="29" xfId="4" quotePrefix="1" applyNumberFormat="1" applyFont="1" applyBorder="1" applyAlignment="1">
      <alignment horizontal="center" vertical="center"/>
    </xf>
    <xf numFmtId="14" fontId="0" fillId="0" borderId="0" xfId="4" applyNumberFormat="1" applyFont="1" applyBorder="1" applyAlignment="1">
      <alignment horizontal="center" vertical="center"/>
    </xf>
    <xf numFmtId="14" fontId="0" fillId="0" borderId="30" xfId="4" applyNumberFormat="1" applyFont="1" applyBorder="1" applyAlignment="1">
      <alignment horizontal="center" vertical="center"/>
    </xf>
    <xf numFmtId="0" fontId="0" fillId="0" borderId="29" xfId="0" applyBorder="1"/>
    <xf numFmtId="0" fontId="0" fillId="0" borderId="30" xfId="0" applyBorder="1"/>
    <xf numFmtId="165" fontId="0" fillId="0" borderId="0" xfId="4" applyNumberFormat="1" applyFont="1" applyAlignment="1">
      <alignment horizontal="center" vertical="center" wrapText="1"/>
    </xf>
    <xf numFmtId="165" fontId="0" fillId="0" borderId="29" xfId="4" applyNumberFormat="1" applyFont="1" applyBorder="1" applyAlignment="1">
      <alignment horizontal="center" vertical="center" wrapText="1"/>
    </xf>
    <xf numFmtId="165" fontId="0" fillId="0" borderId="0" xfId="4" applyNumberFormat="1" applyFont="1" applyBorder="1" applyAlignment="1">
      <alignment horizontal="center" vertical="center" wrapText="1"/>
    </xf>
    <xf numFmtId="165" fontId="0" fillId="0" borderId="30" xfId="4" applyNumberFormat="1" applyFont="1" applyBorder="1" applyAlignment="1">
      <alignment horizontal="center" vertical="center" wrapText="1"/>
    </xf>
    <xf numFmtId="165" fontId="0" fillId="0" borderId="29" xfId="4" applyNumberFormat="1" applyFont="1" applyBorder="1"/>
    <xf numFmtId="165" fontId="0" fillId="0" borderId="0" xfId="4" applyNumberFormat="1" applyFont="1" applyBorder="1"/>
    <xf numFmtId="165" fontId="0" fillId="0" borderId="30" xfId="4" applyNumberFormat="1" applyFont="1" applyBorder="1"/>
    <xf numFmtId="171" fontId="0" fillId="0" borderId="29" xfId="4" applyNumberFormat="1" applyFont="1" applyBorder="1"/>
    <xf numFmtId="2" fontId="0" fillId="0" borderId="0" xfId="0" applyNumberFormat="1"/>
    <xf numFmtId="171" fontId="0" fillId="0" borderId="30" xfId="0" applyNumberFormat="1" applyBorder="1"/>
    <xf numFmtId="171" fontId="0" fillId="0" borderId="0" xfId="4" applyNumberFormat="1" applyFont="1"/>
    <xf numFmtId="165" fontId="0" fillId="0" borderId="31" xfId="4" applyNumberFormat="1" applyFont="1" applyBorder="1"/>
    <xf numFmtId="165" fontId="0" fillId="0" borderId="32" xfId="4" applyNumberFormat="1" applyFont="1" applyBorder="1"/>
    <xf numFmtId="165" fontId="0" fillId="0" borderId="33" xfId="4" applyNumberFormat="1" applyFont="1" applyBorder="1"/>
    <xf numFmtId="171" fontId="0" fillId="0" borderId="31" xfId="4" applyNumberFormat="1" applyFont="1" applyBorder="1"/>
    <xf numFmtId="2" fontId="0" fillId="0" borderId="32" xfId="0" applyNumberFormat="1" applyBorder="1"/>
    <xf numFmtId="171" fontId="0" fillId="0" borderId="33" xfId="0" applyNumberFormat="1" applyBorder="1"/>
    <xf numFmtId="171" fontId="0" fillId="0" borderId="34" xfId="4" applyNumberFormat="1" applyFont="1" applyBorder="1"/>
    <xf numFmtId="164" fontId="0" fillId="0" borderId="34" xfId="0" applyNumberFormat="1" applyBorder="1"/>
    <xf numFmtId="165" fontId="0" fillId="0" borderId="35" xfId="4" applyNumberFormat="1" applyFont="1" applyBorder="1"/>
    <xf numFmtId="0" fontId="5" fillId="0" borderId="10" xfId="0" applyFont="1" applyBorder="1" applyAlignment="1">
      <alignment horizontal="center" vertical="center" wrapText="1"/>
    </xf>
    <xf numFmtId="43" fontId="0" fillId="0" borderId="0" xfId="0" applyNumberFormat="1"/>
    <xf numFmtId="43" fontId="0" fillId="15" borderId="0" xfId="4" applyFont="1" applyFill="1"/>
    <xf numFmtId="172" fontId="0" fillId="15" borderId="0" xfId="4" applyNumberFormat="1" applyFont="1" applyFill="1"/>
    <xf numFmtId="17" fontId="0" fillId="0" borderId="0" xfId="0" quotePrefix="1" applyNumberFormat="1"/>
    <xf numFmtId="0" fontId="5" fillId="0" borderId="12" xfId="0" applyFont="1" applyBorder="1" applyAlignment="1">
      <alignment horizontal="center" vertical="center" wrapText="1"/>
    </xf>
    <xf numFmtId="0" fontId="31" fillId="0" borderId="0" xfId="0" applyFont="1" applyAlignment="1">
      <alignment vertical="center" wrapText="1"/>
    </xf>
    <xf numFmtId="0" fontId="31" fillId="0" borderId="0" xfId="0" applyFont="1" applyAlignment="1">
      <alignment vertical="center"/>
    </xf>
    <xf numFmtId="17" fontId="5" fillId="0" borderId="0" xfId="0" applyNumberFormat="1" applyFont="1" applyAlignment="1">
      <alignment horizontal="center" vertical="center" wrapText="1"/>
    </xf>
    <xf numFmtId="0" fontId="31" fillId="8" borderId="0" xfId="0" applyFont="1" applyFill="1" applyAlignment="1">
      <alignment vertical="center"/>
    </xf>
    <xf numFmtId="164" fontId="0" fillId="9" borderId="0" xfId="0" applyNumberFormat="1" applyFill="1"/>
    <xf numFmtId="2" fontId="0" fillId="9" borderId="0" xfId="0" applyNumberFormat="1" applyFill="1"/>
    <xf numFmtId="0" fontId="5" fillId="9" borderId="0" xfId="0" applyFont="1" applyFill="1" applyAlignment="1">
      <alignment horizontal="center" vertical="center" wrapText="1"/>
    </xf>
    <xf numFmtId="0" fontId="20" fillId="0" borderId="0" xfId="0" applyFont="1"/>
    <xf numFmtId="0" fontId="9" fillId="2" borderId="1" xfId="0" applyFont="1" applyFill="1" applyBorder="1" applyAlignment="1">
      <alignment horizontal="left" vertical="center"/>
    </xf>
    <xf numFmtId="0" fontId="12" fillId="3" borderId="3"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4" xfId="0" applyFont="1" applyFill="1" applyBorder="1" applyAlignment="1">
      <alignment horizontal="center" wrapText="1"/>
    </xf>
    <xf numFmtId="0" fontId="11" fillId="2" borderId="4" xfId="0" applyFont="1" applyFill="1" applyBorder="1" applyAlignment="1">
      <alignment horizontal="right" vertical="center" wrapText="1"/>
    </xf>
    <xf numFmtId="0" fontId="22" fillId="2" borderId="16" xfId="0" applyFont="1" applyFill="1" applyBorder="1" applyAlignment="1">
      <alignment horizontal="left" vertical="center" wrapText="1"/>
    </xf>
    <xf numFmtId="0" fontId="8" fillId="2" borderId="16" xfId="3" applyFill="1" applyBorder="1" applyAlignment="1">
      <alignment horizontal="left" vertical="center" wrapText="1"/>
    </xf>
    <xf numFmtId="0" fontId="22" fillId="2" borderId="25"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2" fillId="3" borderId="5" xfId="0" applyFont="1" applyFill="1" applyBorder="1" applyAlignment="1">
      <alignment horizontal="center" wrapText="1"/>
    </xf>
    <xf numFmtId="0" fontId="12" fillId="3" borderId="6" xfId="0" applyFont="1" applyFill="1" applyBorder="1" applyAlignment="1">
      <alignment horizontal="center" wrapText="1"/>
    </xf>
    <xf numFmtId="0" fontId="14" fillId="2" borderId="14" xfId="0" applyFont="1" applyFill="1" applyBorder="1" applyAlignment="1">
      <alignment horizontal="left" vertical="center" wrapText="1"/>
    </xf>
    <xf numFmtId="0" fontId="8" fillId="3" borderId="4" xfId="3" applyFill="1" applyBorder="1" applyAlignment="1">
      <alignment horizontal="center" wrapText="1"/>
    </xf>
    <xf numFmtId="0" fontId="16" fillId="11" borderId="0" xfId="0" applyFont="1" applyFill="1" applyAlignment="1">
      <alignment horizontal="center" wrapText="1"/>
    </xf>
    <xf numFmtId="0" fontId="16" fillId="3" borderId="14" xfId="0" applyFont="1" applyFill="1" applyBorder="1" applyAlignment="1">
      <alignment horizontal="center" wrapText="1"/>
    </xf>
    <xf numFmtId="0" fontId="16" fillId="0" borderId="14" xfId="0" applyFont="1" applyBorder="1" applyAlignment="1">
      <alignment horizontal="center" wrapText="1"/>
    </xf>
    <xf numFmtId="0" fontId="14" fillId="2" borderId="24" xfId="0" applyFont="1" applyFill="1" applyBorder="1" applyAlignment="1">
      <alignment horizontal="left" vertical="top" wrapText="1"/>
    </xf>
    <xf numFmtId="0" fontId="16" fillId="9" borderId="5" xfId="0" applyFont="1" applyFill="1" applyBorder="1" applyAlignment="1">
      <alignment horizontal="center" wrapText="1"/>
    </xf>
    <xf numFmtId="0" fontId="16" fillId="11" borderId="5" xfId="0" applyFont="1" applyFill="1" applyBorder="1" applyAlignment="1">
      <alignment horizontal="center" wrapText="1"/>
    </xf>
    <xf numFmtId="0" fontId="15" fillId="2" borderId="0" xfId="0" applyFont="1" applyFill="1" applyAlignment="1">
      <alignment horizontal="left" vertical="center"/>
    </xf>
    <xf numFmtId="0" fontId="15" fillId="7" borderId="1" xfId="0" applyFont="1" applyFill="1" applyBorder="1" applyAlignment="1">
      <alignment horizontal="left" vertical="center"/>
    </xf>
    <xf numFmtId="0" fontId="15" fillId="7" borderId="10" xfId="0" applyFont="1" applyFill="1" applyBorder="1" applyAlignment="1">
      <alignment horizontal="left" vertical="center"/>
    </xf>
    <xf numFmtId="0" fontId="29" fillId="2" borderId="25" xfId="0" applyFont="1" applyFill="1" applyBorder="1" applyAlignment="1">
      <alignment horizontal="left" vertical="center" wrapText="1" indent="1"/>
    </xf>
    <xf numFmtId="0" fontId="29" fillId="2" borderId="1" xfId="0" applyFont="1" applyFill="1" applyBorder="1" applyAlignment="1">
      <alignment horizontal="left" vertical="center" wrapText="1" indent="1"/>
    </xf>
    <xf numFmtId="0" fontId="29" fillId="2" borderId="18" xfId="0" applyFont="1" applyFill="1" applyBorder="1" applyAlignment="1">
      <alignment horizontal="left" vertical="center" wrapText="1" indent="1"/>
    </xf>
    <xf numFmtId="0" fontId="25" fillId="2" borderId="1" xfId="0" applyFont="1" applyFill="1" applyBorder="1" applyAlignment="1">
      <alignment horizontal="left" vertical="center"/>
    </xf>
    <xf numFmtId="0" fontId="26" fillId="2" borderId="3" xfId="0" applyFont="1" applyFill="1" applyBorder="1" applyAlignment="1">
      <alignment horizontal="left" wrapText="1"/>
    </xf>
    <xf numFmtId="0" fontId="26" fillId="2" borderId="7" xfId="0" applyFont="1" applyFill="1" applyBorder="1" applyAlignment="1">
      <alignment horizontal="left" wrapText="1"/>
    </xf>
    <xf numFmtId="0" fontId="26" fillId="2" borderId="8" xfId="0" applyFont="1" applyFill="1" applyBorder="1" applyAlignment="1">
      <alignment horizontal="left" wrapText="1"/>
    </xf>
    <xf numFmtId="0" fontId="26" fillId="2" borderId="4" xfId="0" applyFont="1" applyFill="1" applyBorder="1" applyAlignment="1">
      <alignment horizontal="left" wrapText="1"/>
    </xf>
    <xf numFmtId="0" fontId="26" fillId="2" borderId="5" xfId="0" applyFont="1" applyFill="1" applyBorder="1" applyAlignment="1">
      <alignment horizontal="left" wrapText="1"/>
    </xf>
    <xf numFmtId="0" fontId="26" fillId="2" borderId="6" xfId="0" applyFont="1" applyFill="1" applyBorder="1" applyAlignment="1">
      <alignment horizontal="left" wrapText="1"/>
    </xf>
    <xf numFmtId="0" fontId="28" fillId="6" borderId="4" xfId="0" applyFont="1" applyFill="1" applyBorder="1" applyAlignment="1">
      <alignment horizontal="right" vertical="center" wrapText="1" indent="1"/>
    </xf>
    <xf numFmtId="0" fontId="28" fillId="6" borderId="5" xfId="0" applyFont="1" applyFill="1" applyBorder="1" applyAlignment="1">
      <alignment horizontal="right" vertical="center" wrapText="1" indent="1"/>
    </xf>
    <xf numFmtId="0" fontId="28" fillId="6" borderId="6" xfId="0" applyFont="1" applyFill="1" applyBorder="1" applyAlignment="1">
      <alignment horizontal="right" vertical="center" wrapText="1" indent="1"/>
    </xf>
    <xf numFmtId="0" fontId="27" fillId="2" borderId="14" xfId="0" applyFont="1" applyFill="1" applyBorder="1" applyAlignment="1">
      <alignment horizontal="left" vertical="center" wrapText="1" indent="1"/>
    </xf>
    <xf numFmtId="0" fontId="27" fillId="2" borderId="24" xfId="0" applyFont="1" applyFill="1" applyBorder="1" applyAlignment="1">
      <alignment horizontal="left" vertical="center" wrapText="1" indent="1"/>
    </xf>
    <xf numFmtId="0" fontId="27" fillId="2" borderId="15" xfId="0" applyFont="1" applyFill="1" applyBorder="1" applyAlignment="1">
      <alignment horizontal="left" vertical="center" wrapText="1" indent="1"/>
    </xf>
    <xf numFmtId="0" fontId="1" fillId="2" borderId="24" xfId="0" applyFont="1" applyFill="1" applyBorder="1" applyAlignment="1">
      <alignment vertical="center"/>
    </xf>
    <xf numFmtId="0" fontId="0" fillId="8" borderId="0" xfId="0" applyFill="1" applyAlignment="1">
      <alignment horizontal="center" wrapText="1"/>
    </xf>
    <xf numFmtId="0" fontId="0" fillId="0" borderId="0" xfId="0" applyAlignment="1">
      <alignment horizontal="center"/>
    </xf>
    <xf numFmtId="14" fontId="5" fillId="0" borderId="26" xfId="4" quotePrefix="1" applyNumberFormat="1" applyFont="1" applyBorder="1" applyAlignment="1">
      <alignment horizontal="center" vertical="center"/>
    </xf>
    <xf numFmtId="14" fontId="5" fillId="0" borderId="27" xfId="4" applyNumberFormat="1" applyFont="1" applyBorder="1" applyAlignment="1">
      <alignment horizontal="center" vertical="center"/>
    </xf>
    <xf numFmtId="14" fontId="5" fillId="0" borderId="28" xfId="4" applyNumberFormat="1" applyFont="1" applyBorder="1" applyAlignment="1">
      <alignment horizontal="center" vertical="center"/>
    </xf>
    <xf numFmtId="170" fontId="5" fillId="0" borderId="0" xfId="4" quotePrefix="1" applyNumberFormat="1" applyFont="1" applyAlignment="1">
      <alignment horizontal="center" vertical="center"/>
    </xf>
    <xf numFmtId="170" fontId="5" fillId="0" borderId="0" xfId="4" applyNumberFormat="1" applyFont="1" applyAlignment="1">
      <alignment horizontal="center" vertical="center"/>
    </xf>
    <xf numFmtId="0" fontId="20" fillId="0" borderId="0" xfId="0" applyFont="1" applyAlignment="1">
      <alignment horizontal="left" vertical="center"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xf numFmtId="0" fontId="0" fillId="0" borderId="0" xfId="0" applyAlignment="1"/>
    <xf numFmtId="0" fontId="0" fillId="7" borderId="1" xfId="0" applyFill="1" applyBorder="1" applyAlignment="1"/>
  </cellXfs>
  <cellStyles count="6">
    <cellStyle name="Comma" xfId="4" builtinId="3"/>
    <cellStyle name="Comma 2" xfId="1" xr:uid="{AB990CA7-82B0-8643-B410-186BC804BED1}"/>
    <cellStyle name="Hyperlink" xfId="3" builtinId="8"/>
    <cellStyle name="Normal" xfId="0" builtinId="0"/>
    <cellStyle name="Percent" xfId="5" builtinId="5"/>
    <cellStyle name="Percent 2" xfId="2" xr:uid="{0C471F72-D6E9-394B-90E5-21A0BEDB9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0</xdr:row>
      <xdr:rowOff>600075</xdr:rowOff>
    </xdr:to>
    <xdr:pic>
      <xdr:nvPicPr>
        <xdr:cNvPr id="2" name="Picture 1">
          <a:extLst>
            <a:ext uri="{FF2B5EF4-FFF2-40B4-BE49-F238E27FC236}">
              <a16:creationId xmlns:a16="http://schemas.microsoft.com/office/drawing/2014/main" id="{D5EE743F-66CC-45D6-BB12-2E63542C13AC}"/>
            </a:ext>
          </a:extLst>
        </xdr:cNvPr>
        <xdr:cNvPicPr>
          <a:picLocks noChangeAspect="1"/>
        </xdr:cNvPicPr>
      </xdr:nvPicPr>
      <xdr:blipFill>
        <a:blip xmlns:r="http://schemas.openxmlformats.org/officeDocument/2006/relationships" r:embed="rId1"/>
        <a:stretch>
          <a:fillRect/>
        </a:stretch>
      </xdr:blipFill>
      <xdr:spPr>
        <a:xfrm>
          <a:off x="0" y="0"/>
          <a:ext cx="2447925"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3190875</xdr:colOff>
      <xdr:row>0</xdr:row>
      <xdr:rowOff>781050</xdr:rowOff>
    </xdr:to>
    <xdr:pic>
      <xdr:nvPicPr>
        <xdr:cNvPr id="2" name="Picture 1">
          <a:extLst>
            <a:ext uri="{FF2B5EF4-FFF2-40B4-BE49-F238E27FC236}">
              <a16:creationId xmlns:a16="http://schemas.microsoft.com/office/drawing/2014/main" id="{4346A746-DE51-4090-8257-F23C12DBE1D6}"/>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876300</xdr:colOff>
      <xdr:row>0</xdr:row>
      <xdr:rowOff>781050</xdr:rowOff>
    </xdr:to>
    <xdr:pic>
      <xdr:nvPicPr>
        <xdr:cNvPr id="2" name="Picture 1">
          <a:extLst>
            <a:ext uri="{FF2B5EF4-FFF2-40B4-BE49-F238E27FC236}">
              <a16:creationId xmlns:a16="http://schemas.microsoft.com/office/drawing/2014/main" id="{60E3B9E4-7F4F-4062-A3AB-9A19F813B074}"/>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752475</xdr:colOff>
      <xdr:row>0</xdr:row>
      <xdr:rowOff>781050</xdr:rowOff>
    </xdr:to>
    <xdr:pic>
      <xdr:nvPicPr>
        <xdr:cNvPr id="2" name="Picture 1">
          <a:extLst>
            <a:ext uri="{FF2B5EF4-FFF2-40B4-BE49-F238E27FC236}">
              <a16:creationId xmlns:a16="http://schemas.microsoft.com/office/drawing/2014/main" id="{CC3050FF-3635-4863-80B2-CA37FE592BAC}"/>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523875</xdr:colOff>
      <xdr:row>0</xdr:row>
      <xdr:rowOff>781050</xdr:rowOff>
    </xdr:to>
    <xdr:pic>
      <xdr:nvPicPr>
        <xdr:cNvPr id="10" name="Picture 1">
          <a:extLst>
            <a:ext uri="{FF2B5EF4-FFF2-40B4-BE49-F238E27FC236}">
              <a16:creationId xmlns:a16="http://schemas.microsoft.com/office/drawing/2014/main" id="{44E6F6C4-7A9B-454D-B04A-D6609BE6FBB7}"/>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257175</xdr:colOff>
      <xdr:row>0</xdr:row>
      <xdr:rowOff>781050</xdr:rowOff>
    </xdr:to>
    <xdr:pic>
      <xdr:nvPicPr>
        <xdr:cNvPr id="2" name="Picture 1">
          <a:extLst>
            <a:ext uri="{FF2B5EF4-FFF2-40B4-BE49-F238E27FC236}">
              <a16:creationId xmlns:a16="http://schemas.microsoft.com/office/drawing/2014/main" id="{3E3EA452-856E-4B17-B96F-02E577B7E57D}"/>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lukose_uschamber_com/Documents/2.%20Policy/Economic%20Policy/America%20Works%20Data/State/America%20Works%20State%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Update Data"/>
      <sheetName val="June update data"/>
      <sheetName val="July Update Data"/>
      <sheetName val="by state job change"/>
      <sheetName val="by state job change percent"/>
      <sheetName val="0. Table of Contents"/>
      <sheetName val="1. civ pop (thousands)"/>
      <sheetName val="2. labor force (thousands)"/>
      <sheetName val="3. Labor Force Partic Rate"/>
      <sheetName val="4. Employed (thousands)"/>
      <sheetName val="5. Employed Pop Rate"/>
      <sheetName val="6. Employed by industry &amp; State"/>
      <sheetName val="7. unemployed (thousands)"/>
      <sheetName val="8. unemployment rate."/>
      <sheetName val="9. Unfilled Job Openings"/>
      <sheetName val="10. Hires"/>
      <sheetName val="11. Quits"/>
      <sheetName val="12. Available workers"/>
      <sheetName val="14. Missing workers"/>
      <sheetName val="15. Latest State-by-State"/>
      <sheetName val="Sorting Template"/>
      <sheetName val="May update data"/>
      <sheetName val="May '21 Table 1 unemploym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W8">
            <v>68.673000000000002</v>
          </cell>
        </row>
        <row r="9">
          <cell r="V9">
            <v>21.492000000000001</v>
          </cell>
        </row>
        <row r="10">
          <cell r="V10">
            <v>189.79</v>
          </cell>
        </row>
        <row r="11">
          <cell r="V11">
            <v>50.52</v>
          </cell>
        </row>
        <row r="12">
          <cell r="V12">
            <v>1383.223</v>
          </cell>
        </row>
        <row r="13">
          <cell r="V13">
            <v>171.322</v>
          </cell>
        </row>
        <row r="14">
          <cell r="V14">
            <v>115.124</v>
          </cell>
        </row>
        <row r="15">
          <cell r="V15">
            <v>25.800999999999998</v>
          </cell>
        </row>
        <row r="16">
          <cell r="V16">
            <v>26.059000000000001</v>
          </cell>
        </row>
        <row r="17">
          <cell r="V17">
            <v>490.69099999999997</v>
          </cell>
        </row>
        <row r="18">
          <cell r="V18">
            <v>158.107</v>
          </cell>
        </row>
        <row r="19">
          <cell r="V19">
            <v>40.865000000000002</v>
          </cell>
        </row>
        <row r="20">
          <cell r="V20">
            <v>25.079000000000001</v>
          </cell>
        </row>
        <row r="21">
          <cell r="V21">
            <v>370.43799999999999</v>
          </cell>
        </row>
        <row r="22">
          <cell r="V22">
            <v>110.175</v>
          </cell>
        </row>
        <row r="23">
          <cell r="V23">
            <v>64.707999999999998</v>
          </cell>
        </row>
        <row r="24">
          <cell r="V24">
            <v>58.441000000000003</v>
          </cell>
        </row>
        <row r="25">
          <cell r="V25">
            <v>84.58</v>
          </cell>
        </row>
        <row r="26">
          <cell r="V26">
            <v>111.607</v>
          </cell>
        </row>
        <row r="27">
          <cell r="V27">
            <v>33.06</v>
          </cell>
        </row>
        <row r="28">
          <cell r="V28">
            <v>178.43299999999999</v>
          </cell>
        </row>
        <row r="29">
          <cell r="V29">
            <v>196.935</v>
          </cell>
        </row>
        <row r="30">
          <cell r="V30">
            <v>291.3</v>
          </cell>
        </row>
        <row r="31">
          <cell r="V31">
            <v>106.41500000000001</v>
          </cell>
        </row>
        <row r="32">
          <cell r="V32">
            <v>69.831999999999994</v>
          </cell>
        </row>
        <row r="33">
          <cell r="V33">
            <v>114.556</v>
          </cell>
        </row>
        <row r="34">
          <cell r="V34">
            <v>16.908000000000001</v>
          </cell>
        </row>
        <row r="35">
          <cell r="V35">
            <v>19.341999999999999</v>
          </cell>
        </row>
        <row r="36">
          <cell r="V36">
            <v>112.764</v>
          </cell>
        </row>
        <row r="37">
          <cell r="V37">
            <v>21.356999999999999</v>
          </cell>
        </row>
        <row r="38">
          <cell r="V38">
            <v>308.73500000000001</v>
          </cell>
        </row>
        <row r="39">
          <cell r="V39">
            <v>61.938000000000002</v>
          </cell>
        </row>
        <row r="40">
          <cell r="V40">
            <v>639.65800000000002</v>
          </cell>
        </row>
        <row r="41">
          <cell r="V41">
            <v>208.126</v>
          </cell>
        </row>
        <row r="42">
          <cell r="V42">
            <v>13.316000000000001</v>
          </cell>
        </row>
        <row r="43">
          <cell r="V43">
            <v>289.16300000000001</v>
          </cell>
        </row>
        <row r="44">
          <cell r="V44">
            <v>50.442999999999998</v>
          </cell>
        </row>
        <row r="45">
          <cell r="V45">
            <v>95.611999999999995</v>
          </cell>
        </row>
        <row r="46">
          <cell r="V46">
            <v>377.80799999999999</v>
          </cell>
        </row>
        <row r="47">
          <cell r="V47">
            <v>29.527999999999999</v>
          </cell>
        </row>
        <row r="48">
          <cell r="V48">
            <v>94.322000000000003</v>
          </cell>
        </row>
        <row r="49">
          <cell r="V49">
            <v>13.347</v>
          </cell>
        </row>
        <row r="50">
          <cell r="V50">
            <v>139.81700000000001</v>
          </cell>
        </row>
        <row r="51">
          <cell r="V51">
            <v>769.95799999999997</v>
          </cell>
        </row>
        <row r="52">
          <cell r="V52">
            <v>37.372999999999998</v>
          </cell>
        </row>
        <row r="53">
          <cell r="V53">
            <v>8.7710000000000008</v>
          </cell>
        </row>
        <row r="54">
          <cell r="V54">
            <v>154.126</v>
          </cell>
        </row>
        <row r="55">
          <cell r="V55">
            <v>198.08799999999999</v>
          </cell>
        </row>
        <row r="56">
          <cell r="V56">
            <v>34.341000000000001</v>
          </cell>
        </row>
        <row r="57">
          <cell r="V57">
            <v>100.56</v>
          </cell>
        </row>
        <row r="58">
          <cell r="V58">
            <v>12.048</v>
          </cell>
        </row>
      </sheetData>
      <sheetData sheetId="13"/>
      <sheetData sheetId="14"/>
      <sheetData sheetId="15"/>
      <sheetData sheetId="16"/>
      <sheetData sheetId="17"/>
      <sheetData sheetId="18"/>
      <sheetData sheetId="19"/>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person displayName="Lukose, Shawn" id="{51E9CD57-F987-9D4A-BBC2-F9CA1C46DB5B}" userId="S::slukose@uschamber.com::67b86047-fbca-4795-9ae1-2ebbe2bfc018"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jltst" preserveFormatting="0" connectionId="1" xr16:uid="{C7B9A7CC-206B-394E-9A04-F5F99754E26F}"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22-04-21T14:01:41.27" personId="{51E9CD57-F987-9D4A-BBC2-F9CA1C46DB5B}" id="{47AB50D2-4523-A04C-86DD-1CA5DD8695F6}">
    <text>Available Workers divided by Job Openings</text>
  </threadedComment>
  <threadedComment ref="J6" dT="2022-04-21T14:02:28.44" personId="{51E9CD57-F987-9D4A-BBC2-F9CA1C46DB5B}" id="{37CCE958-A203-0B45-B6A1-6E67FFDF0D57}">
    <text>Available Workers minus Job Openings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bls.gov/news.release/laus.t01.ht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ls.gov/news.release/laus.t03.htm" TargetMode="External"/><Relationship Id="rId13" Type="http://schemas.openxmlformats.org/officeDocument/2006/relationships/printerSettings" Target="../printerSettings/printerSettings2.bin"/><Relationship Id="rId3" Type="http://schemas.openxmlformats.org/officeDocument/2006/relationships/hyperlink" Target="https://www.bls.gov/news.release/laus.t03.htm" TargetMode="External"/><Relationship Id="rId7" Type="http://schemas.openxmlformats.org/officeDocument/2006/relationships/hyperlink" Target="https://www.bls.gov/news.release/laus.t03.htm" TargetMode="External"/><Relationship Id="rId12" Type="http://schemas.openxmlformats.org/officeDocument/2006/relationships/hyperlink" Target="https://www.bls.gov/news.release/laus.t03.htm" TargetMode="External"/><Relationship Id="rId2" Type="http://schemas.openxmlformats.org/officeDocument/2006/relationships/hyperlink" Target="https://www.bls.gov/news.release/laus.t03.htm" TargetMode="External"/><Relationship Id="rId1" Type="http://schemas.openxmlformats.org/officeDocument/2006/relationships/hyperlink" Target="https://www.bls.gov/news.release/laus.t03.htm" TargetMode="External"/><Relationship Id="rId6" Type="http://schemas.openxmlformats.org/officeDocument/2006/relationships/hyperlink" Target="https://www.bls.gov/news.release/laus.t03.htm" TargetMode="External"/><Relationship Id="rId11" Type="http://schemas.openxmlformats.org/officeDocument/2006/relationships/hyperlink" Target="https://www.bls.gov/news.release/laus.t03.htm" TargetMode="External"/><Relationship Id="rId5" Type="http://schemas.openxmlformats.org/officeDocument/2006/relationships/hyperlink" Target="https://www.bls.gov/news.release/laus.t03.htm" TargetMode="External"/><Relationship Id="rId10" Type="http://schemas.openxmlformats.org/officeDocument/2006/relationships/hyperlink" Target="https://www.bls.gov/news.release/laus.t03.htm" TargetMode="External"/><Relationship Id="rId4" Type="http://schemas.openxmlformats.org/officeDocument/2006/relationships/hyperlink" Target="https://www.bls.gov/bls/errata/sae_errata.htm" TargetMode="External"/><Relationship Id="rId9" Type="http://schemas.openxmlformats.org/officeDocument/2006/relationships/hyperlink" Target="https://www.bls.gov/news.release/laus.t03.htm"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bls.gov/news.release/jltst.t01.htm" TargetMode="External"/><Relationship Id="rId2" Type="http://schemas.openxmlformats.org/officeDocument/2006/relationships/hyperlink" Target="https://www.bls.gov/news.release/jltst.t01.htm" TargetMode="External"/><Relationship Id="rId1" Type="http://schemas.openxmlformats.org/officeDocument/2006/relationships/hyperlink" Target="https://www.bls.gov/news.release/jltst.t01.htm" TargetMode="External"/><Relationship Id="rId5" Type="http://schemas.openxmlformats.org/officeDocument/2006/relationships/queryTable" Target="../queryTables/query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705D-7B88-794E-A0A7-EFBEAABA5362}">
  <dimension ref="A1:C10"/>
  <sheetViews>
    <sheetView workbookViewId="0">
      <selection activeCell="B17" sqref="B17"/>
    </sheetView>
  </sheetViews>
  <sheetFormatPr defaultColWidth="8.85546875" defaultRowHeight="15"/>
  <cols>
    <col min="1" max="1" width="12.7109375" customWidth="1"/>
    <col min="2" max="2" width="33.28515625" customWidth="1"/>
    <col min="3" max="3" width="19.42578125" customWidth="1"/>
  </cols>
  <sheetData>
    <row r="1" spans="1:3" ht="50.25" customHeight="1"/>
    <row r="2" spans="1:3" ht="26.25" customHeight="1">
      <c r="A2" s="1" t="s">
        <v>0</v>
      </c>
    </row>
    <row r="3" spans="1:3">
      <c r="A3" t="s">
        <v>1</v>
      </c>
    </row>
    <row r="4" spans="1:3" ht="21">
      <c r="A4" s="15" t="s">
        <v>2</v>
      </c>
      <c r="B4" s="16"/>
      <c r="C4" s="16"/>
    </row>
    <row r="5" spans="1:3" ht="32.1">
      <c r="A5" s="17" t="s">
        <v>3</v>
      </c>
      <c r="B5" s="17" t="s">
        <v>4</v>
      </c>
      <c r="C5" s="17" t="s">
        <v>5</v>
      </c>
    </row>
    <row r="6" spans="1:3" ht="15.95">
      <c r="A6" s="18">
        <v>1</v>
      </c>
      <c r="B6" s="19" t="s">
        <v>6</v>
      </c>
      <c r="C6" s="20">
        <v>44713</v>
      </c>
    </row>
    <row r="7" spans="1:3" ht="15.95">
      <c r="A7" s="18">
        <v>2</v>
      </c>
      <c r="B7" s="19" t="s">
        <v>7</v>
      </c>
      <c r="C7" s="20">
        <v>44713</v>
      </c>
    </row>
    <row r="8" spans="1:3" ht="15.95">
      <c r="A8" s="18">
        <v>3</v>
      </c>
      <c r="B8" s="19" t="s">
        <v>8</v>
      </c>
      <c r="C8" s="20">
        <v>44682</v>
      </c>
    </row>
    <row r="9" spans="1:3" ht="15.95">
      <c r="A9" s="18">
        <v>4</v>
      </c>
      <c r="B9" s="19" t="s">
        <v>9</v>
      </c>
      <c r="C9" s="20" t="s">
        <v>10</v>
      </c>
    </row>
    <row r="10" spans="1:3" ht="32.1">
      <c r="A10" s="18">
        <v>5</v>
      </c>
      <c r="B10" s="19" t="s">
        <v>11</v>
      </c>
      <c r="C10" s="20" t="s">
        <v>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43C40-84A4-DF47-A4F3-FC9B37C98795}">
  <dimension ref="A1:AH116"/>
  <sheetViews>
    <sheetView workbookViewId="0">
      <pane xSplit="1" ySplit="7" topLeftCell="B8" activePane="bottomRight" state="frozen"/>
      <selection pane="bottomRight"/>
      <selection pane="bottomLeft" activeCell="A6" sqref="A6"/>
      <selection pane="topRight" activeCell="B1" sqref="B1"/>
    </sheetView>
  </sheetViews>
  <sheetFormatPr defaultColWidth="9.140625" defaultRowHeight="15"/>
  <cols>
    <col min="1" max="1" width="48.140625" customWidth="1"/>
    <col min="2" max="2" width="12.28515625" customWidth="1"/>
    <col min="3" max="5" width="12" customWidth="1"/>
    <col min="6" max="20" width="12" hidden="1" customWidth="1"/>
    <col min="21" max="29" width="12" customWidth="1"/>
    <col min="30" max="30" width="12.7109375" customWidth="1"/>
  </cols>
  <sheetData>
    <row r="1" spans="1:32" ht="63" customHeight="1"/>
    <row r="2" spans="1:32" ht="18.95">
      <c r="A2" s="5" t="s">
        <v>12</v>
      </c>
    </row>
    <row r="3" spans="1:32">
      <c r="A3" t="s">
        <v>13</v>
      </c>
    </row>
    <row r="4" spans="1:32" ht="17.100000000000001">
      <c r="A4" t="s">
        <v>14</v>
      </c>
      <c r="AC4" s="21" t="s">
        <v>15</v>
      </c>
    </row>
    <row r="5" spans="1:32">
      <c r="Z5" s="4"/>
    </row>
    <row r="6" spans="1:32" ht="32.1" customHeight="1">
      <c r="A6" s="16"/>
      <c r="B6" s="17" t="s">
        <v>16</v>
      </c>
      <c r="C6" s="17" t="s">
        <v>16</v>
      </c>
      <c r="D6" s="17" t="s">
        <v>16</v>
      </c>
      <c r="E6" s="17" t="s">
        <v>16</v>
      </c>
      <c r="F6" s="17" t="s">
        <v>16</v>
      </c>
      <c r="G6" s="17" t="s">
        <v>16</v>
      </c>
      <c r="H6" s="17" t="s">
        <v>16</v>
      </c>
      <c r="I6" s="17" t="s">
        <v>16</v>
      </c>
      <c r="J6" s="17" t="s">
        <v>16</v>
      </c>
      <c r="K6" s="17" t="s">
        <v>16</v>
      </c>
      <c r="L6" s="17" t="s">
        <v>16</v>
      </c>
      <c r="M6" s="17" t="s">
        <v>16</v>
      </c>
      <c r="N6" s="17" t="s">
        <v>16</v>
      </c>
      <c r="O6" s="17" t="s">
        <v>16</v>
      </c>
      <c r="P6" s="17" t="s">
        <v>16</v>
      </c>
      <c r="Q6" s="17" t="s">
        <v>16</v>
      </c>
      <c r="R6" s="17" t="s">
        <v>16</v>
      </c>
      <c r="S6" s="17" t="s">
        <v>16</v>
      </c>
      <c r="T6" s="17" t="s">
        <v>16</v>
      </c>
      <c r="U6" s="17" t="s">
        <v>16</v>
      </c>
      <c r="V6" s="17" t="s">
        <v>16</v>
      </c>
      <c r="W6" s="17" t="s">
        <v>16</v>
      </c>
      <c r="X6" s="17" t="s">
        <v>16</v>
      </c>
      <c r="Y6" s="17" t="s">
        <v>16</v>
      </c>
      <c r="Z6" s="17" t="s">
        <v>16</v>
      </c>
      <c r="AA6" s="17" t="s">
        <v>16</v>
      </c>
      <c r="AB6" s="17" t="s">
        <v>16</v>
      </c>
      <c r="AC6" s="17" t="s">
        <v>16</v>
      </c>
      <c r="AD6" s="17" t="s">
        <v>16</v>
      </c>
    </row>
    <row r="7" spans="1:32" s="26" customFormat="1" ht="32.1" customHeight="1">
      <c r="A7" s="22" t="s">
        <v>17</v>
      </c>
      <c r="B7" s="23">
        <v>43862</v>
      </c>
      <c r="C7" s="23">
        <v>43891</v>
      </c>
      <c r="D7" s="23">
        <v>43922</v>
      </c>
      <c r="E7" s="23">
        <v>43952</v>
      </c>
      <c r="F7" s="23">
        <v>43983</v>
      </c>
      <c r="G7" s="23">
        <v>44013</v>
      </c>
      <c r="H7" s="23">
        <v>44044</v>
      </c>
      <c r="I7" s="23">
        <v>44075</v>
      </c>
      <c r="J7" s="23">
        <v>44105</v>
      </c>
      <c r="K7" s="23">
        <v>44136</v>
      </c>
      <c r="L7" s="23">
        <v>44166</v>
      </c>
      <c r="M7" s="23">
        <v>44197</v>
      </c>
      <c r="N7" s="23">
        <v>44228</v>
      </c>
      <c r="O7" s="23">
        <v>44256</v>
      </c>
      <c r="P7" s="23">
        <v>44287</v>
      </c>
      <c r="Q7" s="23">
        <v>44317</v>
      </c>
      <c r="R7" s="23">
        <v>44348</v>
      </c>
      <c r="S7" s="23">
        <v>44378</v>
      </c>
      <c r="T7" s="23">
        <v>44409</v>
      </c>
      <c r="U7" s="23">
        <v>44440</v>
      </c>
      <c r="V7" s="23">
        <v>44470</v>
      </c>
      <c r="W7" s="23">
        <v>44501</v>
      </c>
      <c r="X7" s="23">
        <v>44531</v>
      </c>
      <c r="Y7" s="24" t="s">
        <v>18</v>
      </c>
      <c r="Z7" s="24" t="s">
        <v>19</v>
      </c>
      <c r="AA7" s="24" t="s">
        <v>20</v>
      </c>
      <c r="AB7" s="24" t="s">
        <v>21</v>
      </c>
      <c r="AC7" s="24" t="s">
        <v>22</v>
      </c>
      <c r="AD7" s="24" t="s">
        <v>23</v>
      </c>
      <c r="AE7" s="25"/>
      <c r="AF7" s="25"/>
    </row>
    <row r="8" spans="1:32" ht="15.95">
      <c r="A8" s="27" t="s">
        <v>24</v>
      </c>
      <c r="B8" s="28">
        <v>2236.491</v>
      </c>
      <c r="C8" s="28">
        <v>2234.17</v>
      </c>
      <c r="D8" s="28">
        <v>2187.2719999999999</v>
      </c>
      <c r="E8" s="28">
        <v>2218.7890000000002</v>
      </c>
      <c r="F8" s="28">
        <v>2221.4360000000001</v>
      </c>
      <c r="G8" s="28">
        <v>2221.8580000000002</v>
      </c>
      <c r="H8" s="28">
        <v>2218.5859999999998</v>
      </c>
      <c r="I8" s="28">
        <v>2212.712</v>
      </c>
      <c r="J8" s="28">
        <v>2266.3000000000002</v>
      </c>
      <c r="K8" s="28">
        <v>2263.9009999999998</v>
      </c>
      <c r="L8" s="28">
        <v>2264.0540000000001</v>
      </c>
      <c r="M8" s="28">
        <v>2257.9609999999998</v>
      </c>
      <c r="N8" s="28">
        <v>2248.7640000000001</v>
      </c>
      <c r="O8" s="28">
        <v>2235.9580000000001</v>
      </c>
      <c r="P8" s="28">
        <v>2231.96</v>
      </c>
      <c r="Q8" s="28">
        <v>2225.7220000000002</v>
      </c>
      <c r="R8" s="28">
        <v>2212.7179999999998</v>
      </c>
      <c r="S8" s="28">
        <v>2210.6860000000001</v>
      </c>
      <c r="T8" s="28">
        <v>2207.6019999999999</v>
      </c>
      <c r="U8" s="28">
        <v>2207.6370000000002</v>
      </c>
      <c r="V8" s="28">
        <v>2212.1849999999999</v>
      </c>
      <c r="W8" s="28">
        <v>2218.6080000000002</v>
      </c>
      <c r="X8" s="28">
        <v>2227.172</v>
      </c>
      <c r="Y8" s="29">
        <v>2250.3429999999998</v>
      </c>
      <c r="Z8" s="29">
        <v>2260.5619999999999</v>
      </c>
      <c r="AA8" s="29">
        <v>2270.3519999999999</v>
      </c>
      <c r="AB8" s="29">
        <v>2276.3710000000001</v>
      </c>
      <c r="AC8" s="29">
        <v>2284.5100000000002</v>
      </c>
      <c r="AD8" s="29">
        <v>2288.569</v>
      </c>
    </row>
    <row r="9" spans="1:32" ht="15.95">
      <c r="A9" s="27" t="s">
        <v>25</v>
      </c>
      <c r="B9" s="28">
        <v>352.94</v>
      </c>
      <c r="C9" s="28">
        <v>352.404</v>
      </c>
      <c r="D9" s="28">
        <v>345.67099999999999</v>
      </c>
      <c r="E9" s="28">
        <v>345.35899999999998</v>
      </c>
      <c r="F9" s="28">
        <v>345.25400000000002</v>
      </c>
      <c r="G9" s="28">
        <v>345.35399999999998</v>
      </c>
      <c r="H9" s="28">
        <v>332.99599999999998</v>
      </c>
      <c r="I9" s="28">
        <v>333.24700000000001</v>
      </c>
      <c r="J9" s="28">
        <v>354.07499999999999</v>
      </c>
      <c r="K9" s="28">
        <v>354.07100000000003</v>
      </c>
      <c r="L9" s="28">
        <v>354.03500000000003</v>
      </c>
      <c r="M9" s="28">
        <v>354.95800000000003</v>
      </c>
      <c r="N9" s="28">
        <v>351.05799999999999</v>
      </c>
      <c r="O9" s="28">
        <v>348.79599999999999</v>
      </c>
      <c r="P9" s="28">
        <v>350.82100000000003</v>
      </c>
      <c r="Q9" s="28">
        <v>350.67200000000003</v>
      </c>
      <c r="R9" s="28">
        <v>350.46</v>
      </c>
      <c r="S9" s="28">
        <v>348.94400000000002</v>
      </c>
      <c r="T9" s="28">
        <v>349.36700000000002</v>
      </c>
      <c r="U9" s="28">
        <v>349.238</v>
      </c>
      <c r="V9" s="28">
        <v>349.75700000000001</v>
      </c>
      <c r="W9" s="28">
        <v>350.786</v>
      </c>
      <c r="X9" s="28">
        <v>352.07100000000003</v>
      </c>
      <c r="Y9" s="29">
        <v>361.04899999999998</v>
      </c>
      <c r="Z9" s="29">
        <v>361.56200000000001</v>
      </c>
      <c r="AA9" s="29">
        <v>361.58</v>
      </c>
      <c r="AB9" s="29">
        <v>361.81700000000001</v>
      </c>
      <c r="AC9" s="29">
        <v>362.48599999999999</v>
      </c>
      <c r="AD9" s="29">
        <v>362.85899999999998</v>
      </c>
    </row>
    <row r="10" spans="1:32" ht="15.95">
      <c r="A10" s="27" t="s">
        <v>26</v>
      </c>
      <c r="B10" s="28">
        <v>3584.0450000000001</v>
      </c>
      <c r="C10" s="28">
        <v>3587.701</v>
      </c>
      <c r="D10" s="28">
        <v>3545.107</v>
      </c>
      <c r="E10" s="28">
        <v>3619.1239999999998</v>
      </c>
      <c r="F10" s="28">
        <v>3561.87</v>
      </c>
      <c r="G10" s="28">
        <v>3610.8780000000002</v>
      </c>
      <c r="H10" s="28">
        <v>3518.7310000000002</v>
      </c>
      <c r="I10" s="28">
        <v>3541.9690000000001</v>
      </c>
      <c r="J10" s="28">
        <v>3556.433</v>
      </c>
      <c r="K10" s="28">
        <v>3563.9270000000001</v>
      </c>
      <c r="L10" s="28">
        <v>3569.317</v>
      </c>
      <c r="M10" s="28">
        <v>3571.2629999999999</v>
      </c>
      <c r="N10" s="28">
        <v>3580.6309999999999</v>
      </c>
      <c r="O10" s="28">
        <v>3587.1570000000002</v>
      </c>
      <c r="P10" s="28">
        <v>3598.7759999999998</v>
      </c>
      <c r="Q10" s="28">
        <v>3612.5729999999999</v>
      </c>
      <c r="R10" s="28">
        <v>3622.83</v>
      </c>
      <c r="S10" s="28">
        <v>3631.819</v>
      </c>
      <c r="T10" s="28">
        <v>3637.6790000000001</v>
      </c>
      <c r="U10" s="28">
        <v>3644.01</v>
      </c>
      <c r="V10" s="28">
        <v>3646.9479999999999</v>
      </c>
      <c r="W10" s="28">
        <v>3651.0349999999999</v>
      </c>
      <c r="X10" s="28">
        <v>3654.0520000000001</v>
      </c>
      <c r="Y10" s="29">
        <v>3536.2809999999999</v>
      </c>
      <c r="Z10" s="29">
        <v>3543.498</v>
      </c>
      <c r="AA10" s="29">
        <v>3548.67</v>
      </c>
      <c r="AB10" s="29">
        <v>3556.902</v>
      </c>
      <c r="AC10" s="29">
        <v>3569.5410000000002</v>
      </c>
      <c r="AD10" s="29">
        <v>3577.8649999999998</v>
      </c>
    </row>
    <row r="11" spans="1:32" ht="15.95">
      <c r="A11" s="27" t="s">
        <v>27</v>
      </c>
      <c r="B11" s="28">
        <v>1371.944</v>
      </c>
      <c r="C11" s="28">
        <v>1372.1020000000001</v>
      </c>
      <c r="D11" s="28">
        <v>1371.5709999999999</v>
      </c>
      <c r="E11" s="28">
        <v>1352.008</v>
      </c>
      <c r="F11" s="28">
        <v>1347.3869999999999</v>
      </c>
      <c r="G11" s="28">
        <v>1344.4059999999999</v>
      </c>
      <c r="H11" s="28">
        <v>1341.356</v>
      </c>
      <c r="I11" s="28">
        <v>1337.6489999999999</v>
      </c>
      <c r="J11" s="28">
        <v>1333.366</v>
      </c>
      <c r="K11" s="28">
        <v>1328.6</v>
      </c>
      <c r="L11" s="28">
        <v>1379.3130000000001</v>
      </c>
      <c r="M11" s="28">
        <v>1375.9290000000001</v>
      </c>
      <c r="N11" s="28">
        <v>1363.69</v>
      </c>
      <c r="O11" s="28">
        <v>1360.097</v>
      </c>
      <c r="P11" s="28">
        <v>1362.498</v>
      </c>
      <c r="Q11" s="28">
        <v>1358.172</v>
      </c>
      <c r="R11" s="28">
        <v>1358.172</v>
      </c>
      <c r="S11" s="28">
        <v>1355.7380000000001</v>
      </c>
      <c r="T11" s="28">
        <v>1357.4159999999999</v>
      </c>
      <c r="U11" s="28">
        <v>1358.01</v>
      </c>
      <c r="V11" s="28">
        <v>1353.559</v>
      </c>
      <c r="W11" s="28">
        <v>1354.1020000000001</v>
      </c>
      <c r="X11" s="28">
        <v>1353.1079999999999</v>
      </c>
      <c r="Y11" s="29">
        <v>1334.809</v>
      </c>
      <c r="Z11" s="29">
        <v>1339.3989999999999</v>
      </c>
      <c r="AA11" s="29">
        <v>1343.9059999999999</v>
      </c>
      <c r="AB11" s="29">
        <v>1349.5530000000001</v>
      </c>
      <c r="AC11" s="29">
        <v>1352.0419999999999</v>
      </c>
      <c r="AD11" s="29">
        <v>1354.78</v>
      </c>
    </row>
    <row r="12" spans="1:32" ht="15.95">
      <c r="A12" s="27" t="s">
        <v>28</v>
      </c>
      <c r="B12" s="28">
        <v>19433.048999999999</v>
      </c>
      <c r="C12" s="28">
        <v>19168.665000000001</v>
      </c>
      <c r="D12" s="28">
        <v>18590.864000000001</v>
      </c>
      <c r="E12" s="28">
        <v>18392.527999999998</v>
      </c>
      <c r="F12" s="28">
        <v>18813.142</v>
      </c>
      <c r="G12" s="28">
        <v>18731.539000000001</v>
      </c>
      <c r="H12" s="28">
        <v>18666.663</v>
      </c>
      <c r="I12" s="28">
        <v>18385.558000000001</v>
      </c>
      <c r="J12" s="28">
        <v>18904.637999999999</v>
      </c>
      <c r="K12" s="28">
        <v>18604.626</v>
      </c>
      <c r="L12" s="28">
        <v>18705.474999999999</v>
      </c>
      <c r="M12" s="28">
        <v>18668.523000000001</v>
      </c>
      <c r="N12" s="28">
        <v>18942.703000000001</v>
      </c>
      <c r="O12" s="28">
        <v>18920.602999999999</v>
      </c>
      <c r="P12" s="28">
        <v>18895.157999999999</v>
      </c>
      <c r="Q12" s="28">
        <v>18863.214</v>
      </c>
      <c r="R12" s="28">
        <v>18877.205000000002</v>
      </c>
      <c r="S12" s="28">
        <v>18927.453000000001</v>
      </c>
      <c r="T12" s="28">
        <v>18982.838</v>
      </c>
      <c r="U12" s="28">
        <v>19013.323</v>
      </c>
      <c r="V12" s="28">
        <v>19022.371999999999</v>
      </c>
      <c r="W12" s="28">
        <v>19040.697</v>
      </c>
      <c r="X12" s="28">
        <v>19074.87</v>
      </c>
      <c r="Y12" s="29">
        <v>19048.755000000001</v>
      </c>
      <c r="Z12" s="29">
        <v>19068.224999999999</v>
      </c>
      <c r="AA12" s="29">
        <v>19124.991000000002</v>
      </c>
      <c r="AB12" s="29">
        <v>19229.150000000001</v>
      </c>
      <c r="AC12" s="29">
        <v>19298.831999999999</v>
      </c>
      <c r="AD12" s="29">
        <v>19363.992999999999</v>
      </c>
    </row>
    <row r="13" spans="1:32" ht="15.95">
      <c r="A13" s="27" t="s">
        <v>29</v>
      </c>
      <c r="B13" s="28">
        <v>3153.5819999999999</v>
      </c>
      <c r="C13" s="28">
        <v>3099.232</v>
      </c>
      <c r="D13" s="28">
        <v>2983.1320000000001</v>
      </c>
      <c r="E13" s="28">
        <v>3105.848</v>
      </c>
      <c r="F13" s="28">
        <v>3154.7109999999998</v>
      </c>
      <c r="G13" s="28">
        <v>3070.6010000000001</v>
      </c>
      <c r="H13" s="28">
        <v>3105.8429999999998</v>
      </c>
      <c r="I13" s="28">
        <v>3133.3420000000001</v>
      </c>
      <c r="J13" s="28">
        <v>3153.491</v>
      </c>
      <c r="K13" s="28">
        <v>3166.511</v>
      </c>
      <c r="L13" s="28">
        <v>3176.56</v>
      </c>
      <c r="M13" s="28">
        <v>3183.395</v>
      </c>
      <c r="N13" s="28">
        <v>3182.752</v>
      </c>
      <c r="O13" s="28">
        <v>3188.386</v>
      </c>
      <c r="P13" s="28">
        <v>3196.8150000000001</v>
      </c>
      <c r="Q13" s="28">
        <v>3199.261</v>
      </c>
      <c r="R13" s="28">
        <v>3196.41</v>
      </c>
      <c r="S13" s="28">
        <v>3195.4839999999999</v>
      </c>
      <c r="T13" s="28">
        <v>3193.194</v>
      </c>
      <c r="U13" s="28">
        <v>3192.317</v>
      </c>
      <c r="V13" s="28">
        <v>3196.7959999999998</v>
      </c>
      <c r="W13" s="28">
        <v>3199.8829999999998</v>
      </c>
      <c r="X13" s="28">
        <v>3208.4380000000001</v>
      </c>
      <c r="Y13" s="29">
        <v>3187.4070000000002</v>
      </c>
      <c r="Z13" s="29">
        <v>3199.3440000000001</v>
      </c>
      <c r="AA13" s="29">
        <v>3211.9769999999999</v>
      </c>
      <c r="AB13" s="29">
        <v>3225.366</v>
      </c>
      <c r="AC13" s="29">
        <v>3240.5639999999999</v>
      </c>
      <c r="AD13" s="29">
        <v>3248.7959999999998</v>
      </c>
    </row>
    <row r="14" spans="1:32" ht="15.95">
      <c r="A14" s="27" t="s">
        <v>30</v>
      </c>
      <c r="B14" s="28">
        <v>1917.9929999999999</v>
      </c>
      <c r="C14" s="28">
        <v>1915.644</v>
      </c>
      <c r="D14" s="28">
        <v>1826.6110000000001</v>
      </c>
      <c r="E14" s="28">
        <v>1886.54</v>
      </c>
      <c r="F14" s="28">
        <v>1890.6659999999999</v>
      </c>
      <c r="G14" s="28">
        <v>1895.751</v>
      </c>
      <c r="H14" s="28">
        <v>1841.89</v>
      </c>
      <c r="I14" s="28">
        <v>1844.0730000000001</v>
      </c>
      <c r="J14" s="28">
        <v>1844.473</v>
      </c>
      <c r="K14" s="28">
        <v>1843.528</v>
      </c>
      <c r="L14" s="28">
        <v>1842.9670000000001</v>
      </c>
      <c r="M14" s="28">
        <v>1839.7270000000001</v>
      </c>
      <c r="N14" s="28">
        <v>1712.5650000000001</v>
      </c>
      <c r="O14" s="28">
        <v>1729.5619999999999</v>
      </c>
      <c r="P14" s="28">
        <v>1741.6420000000001</v>
      </c>
      <c r="Q14" s="28">
        <v>1759.1379999999999</v>
      </c>
      <c r="R14" s="28">
        <v>1813.4059999999999</v>
      </c>
      <c r="S14" s="28">
        <v>1809.2460000000001</v>
      </c>
      <c r="T14" s="28">
        <v>1810.194</v>
      </c>
      <c r="U14" s="28">
        <v>1812.136</v>
      </c>
      <c r="V14" s="28">
        <v>1812.579</v>
      </c>
      <c r="W14" s="28">
        <v>1819.1969999999999</v>
      </c>
      <c r="X14" s="28">
        <v>1826.0450000000001</v>
      </c>
      <c r="Y14" s="29">
        <v>1867.297</v>
      </c>
      <c r="Z14" s="29">
        <v>1869.116</v>
      </c>
      <c r="AA14" s="29">
        <v>1879.2860000000001</v>
      </c>
      <c r="AB14" s="29">
        <v>1887.9</v>
      </c>
      <c r="AC14" s="29">
        <v>1895.079</v>
      </c>
      <c r="AD14" s="29">
        <v>1901.3440000000001</v>
      </c>
    </row>
    <row r="15" spans="1:32" ht="15.95">
      <c r="A15" s="27" t="s">
        <v>31</v>
      </c>
      <c r="B15" s="28">
        <v>494.03500000000003</v>
      </c>
      <c r="C15" s="28">
        <v>481.34399999999999</v>
      </c>
      <c r="D15" s="28">
        <v>474.49799999999999</v>
      </c>
      <c r="E15" s="28">
        <v>475.20100000000002</v>
      </c>
      <c r="F15" s="28">
        <v>475.87099999999998</v>
      </c>
      <c r="G15" s="28">
        <v>489.517</v>
      </c>
      <c r="H15" s="28">
        <v>490.233</v>
      </c>
      <c r="I15" s="28">
        <v>490.90699999999998</v>
      </c>
      <c r="J15" s="28">
        <v>481.815</v>
      </c>
      <c r="K15" s="28">
        <v>481.87299999999999</v>
      </c>
      <c r="L15" s="28">
        <v>481.84</v>
      </c>
      <c r="M15" s="28">
        <v>487.37799999999999</v>
      </c>
      <c r="N15" s="28">
        <v>488.75099999999998</v>
      </c>
      <c r="O15" s="28">
        <v>489.35399999999998</v>
      </c>
      <c r="P15" s="28">
        <v>489.41</v>
      </c>
      <c r="Q15" s="28">
        <v>487.03800000000001</v>
      </c>
      <c r="R15" s="28">
        <v>488.82499999999999</v>
      </c>
      <c r="S15" s="28">
        <v>489.09399999999999</v>
      </c>
      <c r="T15" s="28">
        <v>488.91399999999999</v>
      </c>
      <c r="U15" s="28">
        <v>488.79700000000003</v>
      </c>
      <c r="V15" s="28">
        <v>489.745</v>
      </c>
      <c r="W15" s="28">
        <v>490.26299999999998</v>
      </c>
      <c r="X15" s="28">
        <v>490.95699999999999</v>
      </c>
      <c r="Y15" s="29">
        <v>498.19</v>
      </c>
      <c r="Z15" s="29">
        <v>498.21899999999999</v>
      </c>
      <c r="AA15" s="29">
        <v>498.59100000000001</v>
      </c>
      <c r="AB15" s="29">
        <v>498.95</v>
      </c>
      <c r="AC15" s="29">
        <v>500.101</v>
      </c>
      <c r="AD15" s="29">
        <v>500.524</v>
      </c>
    </row>
    <row r="16" spans="1:32" ht="15.95">
      <c r="A16" s="27" t="s">
        <v>32</v>
      </c>
      <c r="B16" s="28">
        <v>420.44799999999998</v>
      </c>
      <c r="C16" s="28">
        <v>420.58100000000002</v>
      </c>
      <c r="D16" s="28">
        <v>406.76900000000001</v>
      </c>
      <c r="E16" s="28">
        <v>397.92200000000003</v>
      </c>
      <c r="F16" s="28">
        <v>399.91500000000002</v>
      </c>
      <c r="G16" s="28">
        <v>402.61799999999999</v>
      </c>
      <c r="H16" s="28">
        <v>405.50299999999999</v>
      </c>
      <c r="I16" s="28">
        <v>407.91300000000001</v>
      </c>
      <c r="J16" s="28">
        <v>409.50700000000001</v>
      </c>
      <c r="K16" s="28">
        <v>409.61200000000002</v>
      </c>
      <c r="L16" s="28">
        <v>409.32799999999997</v>
      </c>
      <c r="M16" s="28">
        <v>409.154</v>
      </c>
      <c r="N16" s="28">
        <v>408.38900000000001</v>
      </c>
      <c r="O16" s="28">
        <v>406.90100000000001</v>
      </c>
      <c r="P16" s="28">
        <v>406.22300000000001</v>
      </c>
      <c r="Q16" s="28">
        <v>405.36599999999999</v>
      </c>
      <c r="R16" s="28">
        <v>405.73700000000002</v>
      </c>
      <c r="S16" s="28">
        <v>407.2</v>
      </c>
      <c r="T16" s="28">
        <v>409.69499999999999</v>
      </c>
      <c r="U16" s="28">
        <v>410.75200000000001</v>
      </c>
      <c r="V16" s="28">
        <v>412.47300000000001</v>
      </c>
      <c r="W16" s="28">
        <v>413.13099999999997</v>
      </c>
      <c r="X16" s="28">
        <v>412.78800000000001</v>
      </c>
      <c r="Y16" s="29">
        <v>385.28800000000001</v>
      </c>
      <c r="Z16" s="29">
        <v>384.82499999999999</v>
      </c>
      <c r="AA16" s="29">
        <v>385.34699999999998</v>
      </c>
      <c r="AB16" s="29">
        <v>385.59699999999998</v>
      </c>
      <c r="AC16" s="29">
        <v>386.36599999999999</v>
      </c>
      <c r="AD16" s="29">
        <v>386.315</v>
      </c>
    </row>
    <row r="17" spans="1:30" ht="15.95">
      <c r="A17" s="27" t="s">
        <v>33</v>
      </c>
      <c r="B17" s="28">
        <v>10461.404</v>
      </c>
      <c r="C17" s="28">
        <v>10629.624</v>
      </c>
      <c r="D17" s="28">
        <v>9765.3160000000007</v>
      </c>
      <c r="E17" s="28">
        <v>9949.5849999999991</v>
      </c>
      <c r="F17" s="28">
        <v>9898.4860000000008</v>
      </c>
      <c r="G17" s="28">
        <v>10108.143</v>
      </c>
      <c r="H17" s="28">
        <v>9991.0159999999996</v>
      </c>
      <c r="I17" s="28">
        <v>10052.895</v>
      </c>
      <c r="J17" s="28">
        <v>10010.523999999999</v>
      </c>
      <c r="K17" s="28">
        <v>10025.049999999999</v>
      </c>
      <c r="L17" s="28">
        <v>10043.992</v>
      </c>
      <c r="M17" s="28">
        <v>10068.684999999999</v>
      </c>
      <c r="N17" s="28">
        <v>10124.393</v>
      </c>
      <c r="O17" s="28">
        <v>10170.003000000001</v>
      </c>
      <c r="P17" s="28">
        <v>10241.583000000001</v>
      </c>
      <c r="Q17" s="28">
        <v>10315.308999999999</v>
      </c>
      <c r="R17" s="28">
        <v>10395.981</v>
      </c>
      <c r="S17" s="28">
        <v>10478.498</v>
      </c>
      <c r="T17" s="28">
        <v>10543.063</v>
      </c>
      <c r="U17" s="28">
        <v>10593.004999999999</v>
      </c>
      <c r="V17" s="28">
        <v>10590.466</v>
      </c>
      <c r="W17" s="28">
        <v>10632.403</v>
      </c>
      <c r="X17" s="28">
        <v>10660.197</v>
      </c>
      <c r="Y17" s="29">
        <v>10448.575000000001</v>
      </c>
      <c r="Z17" s="29">
        <v>10470.721</v>
      </c>
      <c r="AA17" s="29">
        <v>10512.852000000001</v>
      </c>
      <c r="AB17" s="29">
        <v>10542.655000000001</v>
      </c>
      <c r="AC17" s="29">
        <v>10592.689</v>
      </c>
      <c r="AD17" s="29">
        <v>10632.938</v>
      </c>
    </row>
    <row r="18" spans="1:30" ht="15.95">
      <c r="A18" s="27" t="s">
        <v>34</v>
      </c>
      <c r="B18" s="28">
        <v>5201.4350000000004</v>
      </c>
      <c r="C18" s="28">
        <v>5205.4719999999998</v>
      </c>
      <c r="D18" s="28">
        <v>4985.8950000000004</v>
      </c>
      <c r="E18" s="28">
        <v>5030.665</v>
      </c>
      <c r="F18" s="28">
        <v>4990.4989999999998</v>
      </c>
      <c r="G18" s="28">
        <v>4966.28</v>
      </c>
      <c r="H18" s="28">
        <v>4951.4939999999997</v>
      </c>
      <c r="I18" s="28">
        <v>4940.8599999999997</v>
      </c>
      <c r="J18" s="28">
        <v>5133.1899999999996</v>
      </c>
      <c r="K18" s="28">
        <v>5116.3710000000001</v>
      </c>
      <c r="L18" s="28">
        <v>5100.2969999999996</v>
      </c>
      <c r="M18" s="28">
        <v>5112.2370000000001</v>
      </c>
      <c r="N18" s="28">
        <v>5145.3360000000002</v>
      </c>
      <c r="O18" s="28">
        <v>5161.0709999999999</v>
      </c>
      <c r="P18" s="28">
        <v>5172.9790000000003</v>
      </c>
      <c r="Q18" s="28">
        <v>5161.92</v>
      </c>
      <c r="R18" s="28">
        <v>5164.1679999999997</v>
      </c>
      <c r="S18" s="28">
        <v>5170.4669999999996</v>
      </c>
      <c r="T18" s="28">
        <v>5174.2160000000003</v>
      </c>
      <c r="U18" s="28">
        <v>5168.1750000000002</v>
      </c>
      <c r="V18" s="28">
        <v>5174.0519999999997</v>
      </c>
      <c r="W18" s="28">
        <v>5174.1989999999996</v>
      </c>
      <c r="X18" s="28">
        <v>5177.893</v>
      </c>
      <c r="Y18" s="29">
        <v>5215.6260000000002</v>
      </c>
      <c r="Z18" s="29">
        <v>5234.6319999999996</v>
      </c>
      <c r="AA18" s="29">
        <v>5251.1319999999996</v>
      </c>
      <c r="AB18" s="29">
        <v>5267.5870000000004</v>
      </c>
      <c r="AC18" s="29">
        <v>5281.6620000000003</v>
      </c>
      <c r="AD18" s="29">
        <v>5289.7650000000003</v>
      </c>
    </row>
    <row r="19" spans="1:30" ht="15.95">
      <c r="A19" s="27" t="s">
        <v>35</v>
      </c>
      <c r="B19" s="28">
        <v>671.90099999999995</v>
      </c>
      <c r="C19" s="28">
        <v>671.07899999999995</v>
      </c>
      <c r="D19" s="28">
        <v>637.56299999999999</v>
      </c>
      <c r="E19" s="28">
        <v>638.89400000000001</v>
      </c>
      <c r="F19" s="28">
        <v>639.35699999999997</v>
      </c>
      <c r="G19" s="28">
        <v>641.84500000000003</v>
      </c>
      <c r="H19" s="28">
        <v>643.43499999999995</v>
      </c>
      <c r="I19" s="28">
        <v>610.11800000000005</v>
      </c>
      <c r="J19" s="28">
        <v>643.11500000000001</v>
      </c>
      <c r="K19" s="28">
        <v>655.91200000000003</v>
      </c>
      <c r="L19" s="28">
        <v>655.58699999999999</v>
      </c>
      <c r="M19" s="28">
        <v>655.76599999999996</v>
      </c>
      <c r="N19" s="28">
        <v>655.83799999999997</v>
      </c>
      <c r="O19" s="28">
        <v>649.96299999999997</v>
      </c>
      <c r="P19" s="28">
        <v>649.59500000000003</v>
      </c>
      <c r="Q19" s="28">
        <v>647.47799999999995</v>
      </c>
      <c r="R19" s="28">
        <v>646.14700000000005</v>
      </c>
      <c r="S19" s="28">
        <v>645.94600000000003</v>
      </c>
      <c r="T19" s="28">
        <v>647.34</v>
      </c>
      <c r="U19" s="28">
        <v>646.827</v>
      </c>
      <c r="V19" s="28">
        <v>646.79499999999996</v>
      </c>
      <c r="W19" s="28">
        <v>646.46600000000001</v>
      </c>
      <c r="X19" s="28">
        <v>647.42600000000004</v>
      </c>
      <c r="Y19" s="29">
        <v>673.17100000000005</v>
      </c>
      <c r="Z19" s="29">
        <v>672.596</v>
      </c>
      <c r="AA19" s="29">
        <v>672.25900000000001</v>
      </c>
      <c r="AB19" s="29">
        <v>673.63</v>
      </c>
      <c r="AC19" s="29">
        <v>675.60799999999995</v>
      </c>
      <c r="AD19" s="29">
        <v>677.24900000000002</v>
      </c>
    </row>
    <row r="20" spans="1:30" ht="15.95">
      <c r="A20" s="27" t="s">
        <v>36</v>
      </c>
      <c r="B20" s="28">
        <v>890.04399999999998</v>
      </c>
      <c r="C20" s="28">
        <v>890.19</v>
      </c>
      <c r="D20" s="28">
        <v>876.52800000000002</v>
      </c>
      <c r="E20" s="28">
        <v>882.245</v>
      </c>
      <c r="F20" s="28">
        <v>884.80799999999999</v>
      </c>
      <c r="G20" s="28">
        <v>887.19</v>
      </c>
      <c r="H20" s="28">
        <v>889.12300000000005</v>
      </c>
      <c r="I20" s="28">
        <v>908.59900000000005</v>
      </c>
      <c r="J20" s="28">
        <v>903.29399999999998</v>
      </c>
      <c r="K20" s="28">
        <v>901.61500000000001</v>
      </c>
      <c r="L20" s="28">
        <v>900.245</v>
      </c>
      <c r="M20" s="28">
        <v>900.28700000000003</v>
      </c>
      <c r="N20" s="28">
        <v>899.91499999999996</v>
      </c>
      <c r="O20" s="28">
        <v>899.35500000000002</v>
      </c>
      <c r="P20" s="28">
        <v>900.38099999999997</v>
      </c>
      <c r="Q20" s="28">
        <v>901.47699999999998</v>
      </c>
      <c r="R20" s="28">
        <v>902.25599999999997</v>
      </c>
      <c r="S20" s="28">
        <v>902.899</v>
      </c>
      <c r="T20" s="28">
        <v>904.92100000000005</v>
      </c>
      <c r="U20" s="28">
        <v>906.19100000000003</v>
      </c>
      <c r="V20" s="28">
        <v>907.62199999999996</v>
      </c>
      <c r="W20" s="28">
        <v>908.67600000000004</v>
      </c>
      <c r="X20" s="28">
        <v>909.46699999999998</v>
      </c>
      <c r="Y20" s="29">
        <v>924.37800000000004</v>
      </c>
      <c r="Z20" s="29">
        <v>927.19600000000003</v>
      </c>
      <c r="AA20" s="29">
        <v>932.25300000000004</v>
      </c>
      <c r="AB20" s="29">
        <v>937.01700000000005</v>
      </c>
      <c r="AC20" s="29">
        <v>943.38599999999997</v>
      </c>
      <c r="AD20" s="29">
        <v>948.57600000000002</v>
      </c>
    </row>
    <row r="21" spans="1:30" ht="15.95">
      <c r="A21" s="27" t="s">
        <v>37</v>
      </c>
      <c r="B21" s="28">
        <v>6355.0609999999997</v>
      </c>
      <c r="C21" s="28">
        <v>6345.433</v>
      </c>
      <c r="D21" s="28">
        <v>6026.2430000000004</v>
      </c>
      <c r="E21" s="28">
        <v>6158.6589999999997</v>
      </c>
      <c r="F21" s="28">
        <v>6356.2640000000001</v>
      </c>
      <c r="G21" s="28">
        <v>6146.8339999999998</v>
      </c>
      <c r="H21" s="28">
        <v>6251.7389999999996</v>
      </c>
      <c r="I21" s="28">
        <v>6363.924</v>
      </c>
      <c r="J21" s="28">
        <v>6326.4639999999999</v>
      </c>
      <c r="K21" s="28">
        <v>6161.3559999999998</v>
      </c>
      <c r="L21" s="28">
        <v>6150.5439999999999</v>
      </c>
      <c r="M21" s="28">
        <v>6146.41</v>
      </c>
      <c r="N21" s="28">
        <v>6138.6559999999999</v>
      </c>
      <c r="O21" s="28">
        <v>6129.3239999999996</v>
      </c>
      <c r="P21" s="28">
        <v>6146.4960000000001</v>
      </c>
      <c r="Q21" s="28">
        <v>6158.6589999999997</v>
      </c>
      <c r="R21" s="28">
        <v>6180.6549999999997</v>
      </c>
      <c r="S21" s="28">
        <v>6206.5540000000001</v>
      </c>
      <c r="T21" s="28">
        <v>6217.6049999999996</v>
      </c>
      <c r="U21" s="28">
        <v>6223.0339999999997</v>
      </c>
      <c r="V21" s="28">
        <v>6222.8729999999996</v>
      </c>
      <c r="W21" s="28">
        <v>6243.0069999999996</v>
      </c>
      <c r="X21" s="28">
        <v>6271.4930000000004</v>
      </c>
      <c r="Y21" s="29">
        <v>6377.9560000000001</v>
      </c>
      <c r="Z21" s="29">
        <v>6403.3280000000004</v>
      </c>
      <c r="AA21" s="29">
        <v>6430.5810000000001</v>
      </c>
      <c r="AB21" s="29">
        <v>6449.5969999999998</v>
      </c>
      <c r="AC21" s="29">
        <v>6464.674</v>
      </c>
      <c r="AD21" s="29">
        <v>6462.335</v>
      </c>
    </row>
    <row r="22" spans="1:30" ht="15.95">
      <c r="A22" s="27" t="s">
        <v>38</v>
      </c>
      <c r="B22" s="28">
        <v>3359.16</v>
      </c>
      <c r="C22" s="28">
        <v>3346.4110000000001</v>
      </c>
      <c r="D22" s="28">
        <v>3225.0320000000002</v>
      </c>
      <c r="E22" s="28">
        <v>3264.7469999999998</v>
      </c>
      <c r="F22" s="28">
        <v>3284.24</v>
      </c>
      <c r="G22" s="28">
        <v>3304.366</v>
      </c>
      <c r="H22" s="28">
        <v>3320.857</v>
      </c>
      <c r="I22" s="28">
        <v>3331.8159999999998</v>
      </c>
      <c r="J22" s="28">
        <v>3338.0059999999999</v>
      </c>
      <c r="K22" s="28">
        <v>3340.9830000000002</v>
      </c>
      <c r="L22" s="28">
        <v>3343.9290000000001</v>
      </c>
      <c r="M22" s="28">
        <v>3347.81</v>
      </c>
      <c r="N22" s="28">
        <v>3342.8409999999999</v>
      </c>
      <c r="O22" s="28">
        <v>3336.7730000000001</v>
      </c>
      <c r="P22" s="28">
        <v>3337.1280000000002</v>
      </c>
      <c r="Q22" s="28">
        <v>3344.1309999999999</v>
      </c>
      <c r="R22" s="28">
        <v>3347.8</v>
      </c>
      <c r="S22" s="28">
        <v>3346.1570000000002</v>
      </c>
      <c r="T22" s="28">
        <v>3342.971</v>
      </c>
      <c r="U22" s="28">
        <v>3341.5320000000002</v>
      </c>
      <c r="V22" s="28">
        <v>3327.4340000000002</v>
      </c>
      <c r="W22" s="28">
        <v>3319.8009999999999</v>
      </c>
      <c r="X22" s="28">
        <v>3311.32</v>
      </c>
      <c r="Y22" s="29">
        <v>3304.817</v>
      </c>
      <c r="Z22" s="29">
        <v>3315.9349999999999</v>
      </c>
      <c r="AA22" s="29">
        <v>3332.43</v>
      </c>
      <c r="AB22" s="29">
        <v>3347.991</v>
      </c>
      <c r="AC22" s="29">
        <v>3364.701</v>
      </c>
      <c r="AD22" s="29">
        <v>3378.3330000000001</v>
      </c>
    </row>
    <row r="23" spans="1:30" ht="15.95">
      <c r="A23" s="27" t="s">
        <v>39</v>
      </c>
      <c r="B23" s="28">
        <v>1727.9490000000001</v>
      </c>
      <c r="C23" s="28">
        <v>1721.723</v>
      </c>
      <c r="D23" s="28">
        <v>1712.557</v>
      </c>
      <c r="E23" s="28">
        <v>1660.8420000000001</v>
      </c>
      <c r="F23" s="28">
        <v>1645.54</v>
      </c>
      <c r="G23" s="28">
        <v>1637.807</v>
      </c>
      <c r="H23" s="28">
        <v>1634.482</v>
      </c>
      <c r="I23" s="28">
        <v>1632.81</v>
      </c>
      <c r="J23" s="28">
        <v>1630.576</v>
      </c>
      <c r="K23" s="28">
        <v>1625.0429999999999</v>
      </c>
      <c r="L23" s="28">
        <v>1619.441</v>
      </c>
      <c r="M23" s="28">
        <v>1625.153</v>
      </c>
      <c r="N23" s="28">
        <v>1630.9269999999999</v>
      </c>
      <c r="O23" s="28">
        <v>1637.9659999999999</v>
      </c>
      <c r="P23" s="28">
        <v>1641.1959999999999</v>
      </c>
      <c r="Q23" s="28">
        <v>1648.0260000000001</v>
      </c>
      <c r="R23" s="28">
        <v>1654.56</v>
      </c>
      <c r="S23" s="28">
        <v>1661.4010000000001</v>
      </c>
      <c r="T23" s="28">
        <v>1660.5329999999999</v>
      </c>
      <c r="U23" s="28">
        <v>1660.47</v>
      </c>
      <c r="V23" s="28">
        <v>1660.9280000000001</v>
      </c>
      <c r="W23" s="28">
        <v>1660.8869999999999</v>
      </c>
      <c r="X23" s="28">
        <v>1662.672</v>
      </c>
      <c r="Y23" s="29">
        <v>1680.3920000000001</v>
      </c>
      <c r="Z23" s="29">
        <v>1686.6479999999999</v>
      </c>
      <c r="AA23" s="29">
        <v>1692.4169999999999</v>
      </c>
      <c r="AB23" s="29">
        <v>1697.7049999999999</v>
      </c>
      <c r="AC23" s="29">
        <v>1704.079</v>
      </c>
      <c r="AD23" s="29">
        <v>1709.3520000000001</v>
      </c>
    </row>
    <row r="24" spans="1:30" ht="15.95">
      <c r="A24" s="27" t="s">
        <v>40</v>
      </c>
      <c r="B24" s="28">
        <v>1498.0440000000001</v>
      </c>
      <c r="C24" s="28">
        <v>1495.8820000000001</v>
      </c>
      <c r="D24" s="28">
        <v>1485.9849999999999</v>
      </c>
      <c r="E24" s="28">
        <v>1488.9380000000001</v>
      </c>
      <c r="F24" s="28">
        <v>1481.232</v>
      </c>
      <c r="G24" s="28">
        <v>1497.4290000000001</v>
      </c>
      <c r="H24" s="28">
        <v>1509.7059999999999</v>
      </c>
      <c r="I24" s="28">
        <v>1472.356</v>
      </c>
      <c r="J24" s="28">
        <v>1508.097</v>
      </c>
      <c r="K24" s="28">
        <v>1513.5029999999999</v>
      </c>
      <c r="L24" s="28">
        <v>1518.4159999999999</v>
      </c>
      <c r="M24" s="28">
        <v>1502.248</v>
      </c>
      <c r="N24" s="28">
        <v>1508.461</v>
      </c>
      <c r="O24" s="28">
        <v>1510.3019999999999</v>
      </c>
      <c r="P24" s="28">
        <v>1508.5239999999999</v>
      </c>
      <c r="Q24" s="28">
        <v>1509.721</v>
      </c>
      <c r="R24" s="28">
        <v>1512.0909999999999</v>
      </c>
      <c r="S24" s="28">
        <v>1514.491</v>
      </c>
      <c r="T24" s="28">
        <v>1515.213</v>
      </c>
      <c r="U24" s="28">
        <v>1514.7660000000001</v>
      </c>
      <c r="V24" s="28">
        <v>1511.8789999999999</v>
      </c>
      <c r="W24" s="28">
        <v>1505.617</v>
      </c>
      <c r="X24" s="28">
        <v>1500.7380000000001</v>
      </c>
      <c r="Y24" s="29">
        <v>1495.634</v>
      </c>
      <c r="Z24" s="29">
        <v>1496.3050000000001</v>
      </c>
      <c r="AA24" s="29">
        <v>1498.9169999999999</v>
      </c>
      <c r="AB24" s="29">
        <v>1501.739</v>
      </c>
      <c r="AC24" s="29">
        <v>1505.4380000000001</v>
      </c>
      <c r="AD24" s="29">
        <v>1507.0429999999999</v>
      </c>
    </row>
    <row r="25" spans="1:30" ht="15.95">
      <c r="A25" s="27" t="s">
        <v>41</v>
      </c>
      <c r="B25" s="28">
        <v>2077.8980000000001</v>
      </c>
      <c r="C25" s="28">
        <v>2075.1120000000001</v>
      </c>
      <c r="D25" s="28">
        <v>2087.4830000000002</v>
      </c>
      <c r="E25" s="28">
        <v>2073.3139999999999</v>
      </c>
      <c r="F25" s="28">
        <v>1962.69</v>
      </c>
      <c r="G25" s="28">
        <v>1968.434</v>
      </c>
      <c r="H25" s="28">
        <v>1974.5530000000001</v>
      </c>
      <c r="I25" s="28">
        <v>1979.845</v>
      </c>
      <c r="J25" s="28">
        <v>1983.2929999999999</v>
      </c>
      <c r="K25" s="28">
        <v>1983.374</v>
      </c>
      <c r="L25" s="28">
        <v>1982.759</v>
      </c>
      <c r="M25" s="28">
        <v>1989.38</v>
      </c>
      <c r="N25" s="28">
        <v>1993.096</v>
      </c>
      <c r="O25" s="28">
        <v>1990.742</v>
      </c>
      <c r="P25" s="28">
        <v>1990.096</v>
      </c>
      <c r="Q25" s="28">
        <v>1988.11</v>
      </c>
      <c r="R25" s="28">
        <v>1980.046</v>
      </c>
      <c r="S25" s="28">
        <v>1980.7840000000001</v>
      </c>
      <c r="T25" s="28">
        <v>1985.7360000000001</v>
      </c>
      <c r="U25" s="28">
        <v>1987.3520000000001</v>
      </c>
      <c r="V25" s="28">
        <v>1991.931</v>
      </c>
      <c r="W25" s="28">
        <v>1997.104</v>
      </c>
      <c r="X25" s="28">
        <v>2002.624</v>
      </c>
      <c r="Y25" s="29">
        <v>2054.0569999999998</v>
      </c>
      <c r="Z25" s="29">
        <v>2056.085</v>
      </c>
      <c r="AA25" s="29">
        <v>2060.1959999999999</v>
      </c>
      <c r="AB25" s="29">
        <v>2062.8490000000002</v>
      </c>
      <c r="AC25" s="29">
        <v>2064.828</v>
      </c>
      <c r="AD25" s="29">
        <v>2064.1019999999999</v>
      </c>
    </row>
    <row r="26" spans="1:30" ht="15.95">
      <c r="A26" s="27" t="s">
        <v>42</v>
      </c>
      <c r="B26" s="28">
        <v>2151.5070000000001</v>
      </c>
      <c r="C26" s="28">
        <v>2150.7869999999998</v>
      </c>
      <c r="D26" s="28">
        <v>2041.6669999999999</v>
      </c>
      <c r="E26" s="28">
        <v>2039.684</v>
      </c>
      <c r="F26" s="28">
        <v>1955.0170000000001</v>
      </c>
      <c r="G26" s="28">
        <v>1952.856</v>
      </c>
      <c r="H26" s="28">
        <v>2096.16</v>
      </c>
      <c r="I26" s="28">
        <v>2095.0010000000002</v>
      </c>
      <c r="J26" s="28">
        <v>2094.453</v>
      </c>
      <c r="K26" s="28">
        <v>2094.6419999999998</v>
      </c>
      <c r="L26" s="28">
        <v>2095.0250000000001</v>
      </c>
      <c r="M26" s="28">
        <v>2084.33</v>
      </c>
      <c r="N26" s="28">
        <v>2075.645</v>
      </c>
      <c r="O26" s="28">
        <v>2074.3020000000001</v>
      </c>
      <c r="P26" s="28">
        <v>2068.8589999999999</v>
      </c>
      <c r="Q26" s="28">
        <v>2070.056</v>
      </c>
      <c r="R26" s="28">
        <v>2068.6979999999999</v>
      </c>
      <c r="S26" s="28">
        <v>2069.4450000000002</v>
      </c>
      <c r="T26" s="28">
        <v>2065.886</v>
      </c>
      <c r="U26" s="28">
        <v>2062.1619999999998</v>
      </c>
      <c r="V26" s="28">
        <v>2060.7669999999998</v>
      </c>
      <c r="W26" s="28">
        <v>2061.0459999999998</v>
      </c>
      <c r="X26" s="28">
        <v>2062.9749999999999</v>
      </c>
      <c r="Y26" s="29">
        <v>2069.0770000000002</v>
      </c>
      <c r="Z26" s="29">
        <v>2078.2280000000001</v>
      </c>
      <c r="AA26" s="29">
        <v>2089.7359999999999</v>
      </c>
      <c r="AB26" s="29">
        <v>2100.393</v>
      </c>
      <c r="AC26" s="29">
        <v>2107.36</v>
      </c>
      <c r="AD26" s="29">
        <v>2107.625</v>
      </c>
    </row>
    <row r="27" spans="1:30" ht="15.95">
      <c r="A27" s="27" t="s">
        <v>43</v>
      </c>
      <c r="B27" s="28">
        <v>699.06700000000001</v>
      </c>
      <c r="C27" s="28">
        <v>697.72799999999995</v>
      </c>
      <c r="D27" s="28">
        <v>654.33500000000004</v>
      </c>
      <c r="E27" s="28">
        <v>681.01900000000001</v>
      </c>
      <c r="F27" s="28">
        <v>661.97699999999998</v>
      </c>
      <c r="G27" s="28">
        <v>690.375</v>
      </c>
      <c r="H27" s="28">
        <v>666.89700000000005</v>
      </c>
      <c r="I27" s="28">
        <v>666.38400000000001</v>
      </c>
      <c r="J27" s="28">
        <v>666.37900000000002</v>
      </c>
      <c r="K27" s="28">
        <v>666.70600000000002</v>
      </c>
      <c r="L27" s="28">
        <v>666.91300000000001</v>
      </c>
      <c r="M27" s="28">
        <v>671.31700000000001</v>
      </c>
      <c r="N27" s="28">
        <v>672.04899999999998</v>
      </c>
      <c r="O27" s="28">
        <v>673.12699999999995</v>
      </c>
      <c r="P27" s="28">
        <v>673.89</v>
      </c>
      <c r="Q27" s="28">
        <v>675.18399999999997</v>
      </c>
      <c r="R27" s="28">
        <v>674.76300000000003</v>
      </c>
      <c r="S27" s="28">
        <v>678.22900000000004</v>
      </c>
      <c r="T27" s="28">
        <v>677.71699999999998</v>
      </c>
      <c r="U27" s="28">
        <v>679.31</v>
      </c>
      <c r="V27" s="28">
        <v>679.45600000000002</v>
      </c>
      <c r="W27" s="28">
        <v>678.80200000000002</v>
      </c>
      <c r="X27" s="28">
        <v>677.13400000000001</v>
      </c>
      <c r="Y27" s="29">
        <v>679.47400000000005</v>
      </c>
      <c r="Z27" s="29">
        <v>680.01499999999999</v>
      </c>
      <c r="AA27" s="29">
        <v>679.447</v>
      </c>
      <c r="AB27" s="29">
        <v>678.78800000000001</v>
      </c>
      <c r="AC27" s="29">
        <v>679.15800000000002</v>
      </c>
      <c r="AD27" s="29">
        <v>679.97299999999996</v>
      </c>
    </row>
    <row r="28" spans="1:30" ht="15.95">
      <c r="A28" s="27" t="s">
        <v>44</v>
      </c>
      <c r="B28" s="28">
        <v>3298.4430000000002</v>
      </c>
      <c r="C28" s="28">
        <v>3298.663</v>
      </c>
      <c r="D28" s="28">
        <v>3131.058</v>
      </c>
      <c r="E28" s="28">
        <v>3135.3020000000001</v>
      </c>
      <c r="F28" s="28">
        <v>3235.1410000000001</v>
      </c>
      <c r="G28" s="28">
        <v>3151.83</v>
      </c>
      <c r="H28" s="28">
        <v>3161.7669999999998</v>
      </c>
      <c r="I28" s="28">
        <v>3009.1439999999998</v>
      </c>
      <c r="J28" s="28">
        <v>3113.6280000000002</v>
      </c>
      <c r="K28" s="28">
        <v>3113.4180000000001</v>
      </c>
      <c r="L28" s="28">
        <v>3112.2919999999999</v>
      </c>
      <c r="M28" s="28">
        <v>3106.2869999999998</v>
      </c>
      <c r="N28" s="28">
        <v>3103.085</v>
      </c>
      <c r="O28" s="28">
        <v>3110.0720000000001</v>
      </c>
      <c r="P28" s="28">
        <v>3118.16</v>
      </c>
      <c r="Q28" s="28">
        <v>3123.4580000000001</v>
      </c>
      <c r="R28" s="28">
        <v>3128.395</v>
      </c>
      <c r="S28" s="28">
        <v>3135.82</v>
      </c>
      <c r="T28" s="28">
        <v>3142.393</v>
      </c>
      <c r="U28" s="28">
        <v>3143.0659999999998</v>
      </c>
      <c r="V28" s="28">
        <v>3142.549</v>
      </c>
      <c r="W28" s="28">
        <v>3136.6759999999999</v>
      </c>
      <c r="X28" s="28">
        <v>3132.5549999999998</v>
      </c>
      <c r="Y28" s="29">
        <v>3196.6019999999999</v>
      </c>
      <c r="Z28" s="29">
        <v>3194.5610000000001</v>
      </c>
      <c r="AA28" s="29">
        <v>3198.0140000000001</v>
      </c>
      <c r="AB28" s="29">
        <v>3196.817</v>
      </c>
      <c r="AC28" s="29">
        <v>3203.096</v>
      </c>
      <c r="AD28" s="29">
        <v>3215.4830000000002</v>
      </c>
    </row>
    <row r="29" spans="1:30" ht="15.95">
      <c r="A29" s="27" t="s">
        <v>45</v>
      </c>
      <c r="B29" s="28">
        <v>3747.2220000000002</v>
      </c>
      <c r="C29" s="28">
        <v>3728.8870000000002</v>
      </c>
      <c r="D29" s="28">
        <v>3409.8629999999998</v>
      </c>
      <c r="E29" s="28">
        <v>3609.06</v>
      </c>
      <c r="F29" s="28">
        <v>3683.6790000000001</v>
      </c>
      <c r="G29" s="28">
        <v>3563.1060000000002</v>
      </c>
      <c r="H29" s="28">
        <v>3614.444</v>
      </c>
      <c r="I29" s="28">
        <v>3655.2220000000002</v>
      </c>
      <c r="J29" s="28">
        <v>3688.3270000000002</v>
      </c>
      <c r="K29" s="28">
        <v>3721.5540000000001</v>
      </c>
      <c r="L29" s="28">
        <v>3753.07</v>
      </c>
      <c r="M29" s="28">
        <v>3756.72</v>
      </c>
      <c r="N29" s="28">
        <v>3740.8119999999999</v>
      </c>
      <c r="O29" s="28">
        <v>3744.4119999999998</v>
      </c>
      <c r="P29" s="28">
        <v>3745.672</v>
      </c>
      <c r="Q29" s="28">
        <v>3702.078</v>
      </c>
      <c r="R29" s="28">
        <v>3696.7379999999998</v>
      </c>
      <c r="S29" s="28">
        <v>3701.567</v>
      </c>
      <c r="T29" s="28">
        <v>3709.4949999999999</v>
      </c>
      <c r="U29" s="28">
        <v>3720.7460000000001</v>
      </c>
      <c r="V29" s="28">
        <v>3726.33</v>
      </c>
      <c r="W29" s="28">
        <v>3740.4059999999999</v>
      </c>
      <c r="X29" s="28">
        <v>3690.317</v>
      </c>
      <c r="Y29" s="29">
        <v>3766.9290000000001</v>
      </c>
      <c r="Z29" s="29">
        <v>3772.5430000000001</v>
      </c>
      <c r="AA29" s="29">
        <v>3775.1480000000001</v>
      </c>
      <c r="AB29" s="29">
        <v>3775.5349999999999</v>
      </c>
      <c r="AC29" s="29">
        <v>3775.5590000000002</v>
      </c>
      <c r="AD29" s="29">
        <v>3773.261</v>
      </c>
    </row>
    <row r="30" spans="1:30" ht="15.95">
      <c r="A30" s="27" t="s">
        <v>46</v>
      </c>
      <c r="B30" s="28">
        <v>4927.9489999999996</v>
      </c>
      <c r="C30" s="28">
        <v>4917.7889999999998</v>
      </c>
      <c r="D30" s="28">
        <v>4586.4210000000003</v>
      </c>
      <c r="E30" s="28">
        <v>4695.183</v>
      </c>
      <c r="F30" s="28">
        <v>4917.0119999999997</v>
      </c>
      <c r="G30" s="28">
        <v>4835.4210000000003</v>
      </c>
      <c r="H30" s="28">
        <v>4841.5309999999999</v>
      </c>
      <c r="I30" s="28">
        <v>4848.7569999999996</v>
      </c>
      <c r="J30" s="28">
        <v>4854.6130000000003</v>
      </c>
      <c r="K30" s="28">
        <v>4855.6610000000001</v>
      </c>
      <c r="L30" s="28">
        <v>4855.3530000000001</v>
      </c>
      <c r="M30" s="28">
        <v>4736.5469999999996</v>
      </c>
      <c r="N30" s="28">
        <v>4695.0969999999998</v>
      </c>
      <c r="O30" s="28">
        <v>4703.3249999999998</v>
      </c>
      <c r="P30" s="28">
        <v>4701.2860000000001</v>
      </c>
      <c r="Q30" s="28">
        <v>4711.0540000000001</v>
      </c>
      <c r="R30" s="28">
        <v>4719.1559999999999</v>
      </c>
      <c r="S30" s="28">
        <v>4715.1390000000001</v>
      </c>
      <c r="T30" s="28">
        <v>4726.0200000000004</v>
      </c>
      <c r="U30" s="28">
        <v>4738.08</v>
      </c>
      <c r="V30" s="28">
        <v>4758.6419999999998</v>
      </c>
      <c r="W30" s="28">
        <v>4758.5190000000002</v>
      </c>
      <c r="X30" s="28">
        <v>4759.38</v>
      </c>
      <c r="Y30" s="29">
        <v>4795.1310000000003</v>
      </c>
      <c r="Z30" s="29">
        <v>4804.2420000000002</v>
      </c>
      <c r="AA30" s="29">
        <v>4818.9380000000001</v>
      </c>
      <c r="AB30" s="29">
        <v>4833.3389999999999</v>
      </c>
      <c r="AC30" s="29">
        <v>4849.5730000000003</v>
      </c>
      <c r="AD30" s="29">
        <v>4856.527</v>
      </c>
    </row>
    <row r="31" spans="1:30" ht="15.95">
      <c r="A31" s="27" t="s">
        <v>47</v>
      </c>
      <c r="B31" s="28">
        <v>3117.0810000000001</v>
      </c>
      <c r="C31" s="28">
        <v>3118.38</v>
      </c>
      <c r="D31" s="28">
        <v>3012.9760000000001</v>
      </c>
      <c r="E31" s="28">
        <v>3087.9540000000002</v>
      </c>
      <c r="F31" s="28">
        <v>3178.4940000000001</v>
      </c>
      <c r="G31" s="28">
        <v>3136.7730000000001</v>
      </c>
      <c r="H31" s="28">
        <v>3107.6080000000002</v>
      </c>
      <c r="I31" s="28">
        <v>3086.4450000000002</v>
      </c>
      <c r="J31" s="28">
        <v>3070.2109999999998</v>
      </c>
      <c r="K31" s="28">
        <v>3057.4029999999998</v>
      </c>
      <c r="L31" s="28">
        <v>3048.7289999999998</v>
      </c>
      <c r="M31" s="28">
        <v>3025.8069999999998</v>
      </c>
      <c r="N31" s="28">
        <v>3031.1729999999998</v>
      </c>
      <c r="O31" s="28">
        <v>3022.453</v>
      </c>
      <c r="P31" s="28">
        <v>3022.8719999999998</v>
      </c>
      <c r="Q31" s="28">
        <v>3029.3809999999999</v>
      </c>
      <c r="R31" s="28">
        <v>3030.8090000000002</v>
      </c>
      <c r="S31" s="28">
        <v>3029.9780000000001</v>
      </c>
      <c r="T31" s="28">
        <v>3030.6289999999999</v>
      </c>
      <c r="U31" s="28">
        <v>3034.7289999999998</v>
      </c>
      <c r="V31" s="28">
        <v>3032.8069999999998</v>
      </c>
      <c r="W31" s="28">
        <v>3029.63</v>
      </c>
      <c r="X31" s="28">
        <v>3030.4430000000002</v>
      </c>
      <c r="Y31" s="29">
        <v>3045.355</v>
      </c>
      <c r="Z31" s="29">
        <v>3059.4929999999999</v>
      </c>
      <c r="AA31" s="29">
        <v>3071.7420000000002</v>
      </c>
      <c r="AB31" s="29">
        <v>3080.002</v>
      </c>
      <c r="AC31" s="29">
        <v>3086.8119999999999</v>
      </c>
      <c r="AD31" s="29">
        <v>3092.2440000000001</v>
      </c>
    </row>
    <row r="32" spans="1:30" ht="15.95">
      <c r="A32" s="27" t="s">
        <v>48</v>
      </c>
      <c r="B32" s="28">
        <v>1283.3040000000001</v>
      </c>
      <c r="C32" s="28">
        <v>1283.1880000000001</v>
      </c>
      <c r="D32" s="28">
        <v>1218.0519999999999</v>
      </c>
      <c r="E32" s="28">
        <v>1227.107</v>
      </c>
      <c r="F32" s="28">
        <v>1235.797</v>
      </c>
      <c r="G32" s="28">
        <v>1245.1289999999999</v>
      </c>
      <c r="H32" s="28">
        <v>1253.922</v>
      </c>
      <c r="I32" s="28">
        <v>1261.7760000000001</v>
      </c>
      <c r="J32" s="28">
        <v>1268.2339999999999</v>
      </c>
      <c r="K32" s="28">
        <v>1272.826</v>
      </c>
      <c r="L32" s="28">
        <v>1276.6400000000001</v>
      </c>
      <c r="M32" s="28">
        <v>1279.97</v>
      </c>
      <c r="N32" s="28">
        <v>1281.423</v>
      </c>
      <c r="O32" s="28">
        <v>1280.8420000000001</v>
      </c>
      <c r="P32" s="28">
        <v>1281.0029999999999</v>
      </c>
      <c r="Q32" s="28">
        <v>1280.6369999999999</v>
      </c>
      <c r="R32" s="28">
        <v>1279.665</v>
      </c>
      <c r="S32" s="28">
        <v>1278.797</v>
      </c>
      <c r="T32" s="28">
        <v>1277.8820000000001</v>
      </c>
      <c r="U32" s="28">
        <v>1275.2850000000001</v>
      </c>
      <c r="V32" s="28">
        <v>1272.248</v>
      </c>
      <c r="W32" s="28">
        <v>1267.1790000000001</v>
      </c>
      <c r="X32" s="28">
        <v>1262.8679999999999</v>
      </c>
      <c r="Y32" s="29">
        <v>1252.1959999999999</v>
      </c>
      <c r="Z32" s="29">
        <v>1255.93</v>
      </c>
      <c r="AA32" s="29">
        <v>1259.5429999999999</v>
      </c>
      <c r="AB32" s="29">
        <v>1264.202</v>
      </c>
      <c r="AC32" s="29">
        <v>1267.6189999999999</v>
      </c>
      <c r="AD32" s="29">
        <v>1268.269</v>
      </c>
    </row>
    <row r="33" spans="1:30" ht="15.95">
      <c r="A33" s="27" t="s">
        <v>49</v>
      </c>
      <c r="B33" s="28">
        <v>3097.5590000000002</v>
      </c>
      <c r="C33" s="28">
        <v>3096.5929999999998</v>
      </c>
      <c r="D33" s="28">
        <v>2980.4340000000002</v>
      </c>
      <c r="E33" s="28">
        <v>2891.97</v>
      </c>
      <c r="F33" s="28">
        <v>2994.8040000000001</v>
      </c>
      <c r="G33" s="28">
        <v>3101.654</v>
      </c>
      <c r="H33" s="28">
        <v>3089.395</v>
      </c>
      <c r="I33" s="28">
        <v>3079.96</v>
      </c>
      <c r="J33" s="28">
        <v>3071.5169999999998</v>
      </c>
      <c r="K33" s="28">
        <v>3061.0729999999999</v>
      </c>
      <c r="L33" s="28">
        <v>3051.663</v>
      </c>
      <c r="M33" s="28">
        <v>3042.9549999999999</v>
      </c>
      <c r="N33" s="28">
        <v>3054.0949999999998</v>
      </c>
      <c r="O33" s="28">
        <v>3062.2</v>
      </c>
      <c r="P33" s="28">
        <v>3071.1570000000002</v>
      </c>
      <c r="Q33" s="28">
        <v>3075.6930000000002</v>
      </c>
      <c r="R33" s="28">
        <v>3075.721</v>
      </c>
      <c r="S33" s="28">
        <v>3075.3679999999999</v>
      </c>
      <c r="T33" s="28">
        <v>3072.6930000000002</v>
      </c>
      <c r="U33" s="28">
        <v>3069.9789999999998</v>
      </c>
      <c r="V33" s="28">
        <v>3064.875</v>
      </c>
      <c r="W33" s="28">
        <v>3058.6379999999999</v>
      </c>
      <c r="X33" s="28">
        <v>3058.44</v>
      </c>
      <c r="Y33" s="29">
        <v>3075.7640000000001</v>
      </c>
      <c r="Z33" s="29">
        <v>3080.1109999999999</v>
      </c>
      <c r="AA33" s="29">
        <v>3087.8180000000002</v>
      </c>
      <c r="AB33" s="29">
        <v>3091.654</v>
      </c>
      <c r="AC33" s="29">
        <v>3087.9459999999999</v>
      </c>
      <c r="AD33" s="29">
        <v>3074.3330000000001</v>
      </c>
    </row>
    <row r="34" spans="1:30" ht="15.95">
      <c r="A34" s="27" t="s">
        <v>50</v>
      </c>
      <c r="B34" s="28">
        <v>542.36800000000005</v>
      </c>
      <c r="C34" s="28">
        <v>542.14599999999996</v>
      </c>
      <c r="D34" s="28">
        <v>543.60799999999995</v>
      </c>
      <c r="E34" s="28">
        <v>528.22299999999996</v>
      </c>
      <c r="F34" s="28">
        <v>549.29499999999996</v>
      </c>
      <c r="G34" s="28">
        <v>545.74699999999996</v>
      </c>
      <c r="H34" s="28">
        <v>542.64200000000005</v>
      </c>
      <c r="I34" s="28">
        <v>539.68499999999995</v>
      </c>
      <c r="J34" s="28">
        <v>536.87199999999996</v>
      </c>
      <c r="K34" s="28">
        <v>534.54899999999998</v>
      </c>
      <c r="L34" s="28">
        <v>532.93399999999997</v>
      </c>
      <c r="M34" s="28">
        <v>532.91</v>
      </c>
      <c r="N34" s="28">
        <v>531.26199999999994</v>
      </c>
      <c r="O34" s="28">
        <v>531.50300000000004</v>
      </c>
      <c r="P34" s="28">
        <v>533.04</v>
      </c>
      <c r="Q34" s="28">
        <v>534.90300000000002</v>
      </c>
      <c r="R34" s="28">
        <v>537.51300000000003</v>
      </c>
      <c r="S34" s="28">
        <v>539.39700000000005</v>
      </c>
      <c r="T34" s="28">
        <v>540.678</v>
      </c>
      <c r="U34" s="28">
        <v>541.23199999999997</v>
      </c>
      <c r="V34" s="28">
        <v>542.12800000000004</v>
      </c>
      <c r="W34" s="28">
        <v>543.54499999999996</v>
      </c>
      <c r="X34" s="28">
        <v>544.72900000000004</v>
      </c>
      <c r="Y34" s="29">
        <v>555.05399999999997</v>
      </c>
      <c r="Z34" s="29">
        <v>556.36099999999999</v>
      </c>
      <c r="AA34" s="29">
        <v>558.43799999999999</v>
      </c>
      <c r="AB34" s="29">
        <v>560.66</v>
      </c>
      <c r="AC34" s="29">
        <v>562.74800000000005</v>
      </c>
      <c r="AD34" s="29">
        <v>564.53700000000003</v>
      </c>
    </row>
    <row r="35" spans="1:30" ht="15.95">
      <c r="A35" s="27" t="s">
        <v>51</v>
      </c>
      <c r="B35" s="28">
        <v>1043.3399999999999</v>
      </c>
      <c r="C35" s="28">
        <v>1043.2360000000001</v>
      </c>
      <c r="D35" s="28">
        <v>1051.5619999999999</v>
      </c>
      <c r="E35" s="28">
        <v>1031.6610000000001</v>
      </c>
      <c r="F35" s="28">
        <v>1048.4010000000001</v>
      </c>
      <c r="G35" s="28">
        <v>1028.806</v>
      </c>
      <c r="H35" s="28">
        <v>1028.809</v>
      </c>
      <c r="I35" s="28">
        <v>1028.194</v>
      </c>
      <c r="J35" s="28">
        <v>1026.818</v>
      </c>
      <c r="K35" s="28">
        <v>1024.8610000000001</v>
      </c>
      <c r="L35" s="28">
        <v>1023.6</v>
      </c>
      <c r="M35" s="28">
        <v>1024.8219999999999</v>
      </c>
      <c r="N35" s="28">
        <v>1020.915</v>
      </c>
      <c r="O35" s="28">
        <v>1019.886</v>
      </c>
      <c r="P35" s="28">
        <v>1018.586</v>
      </c>
      <c r="Q35" s="28">
        <v>1018.987</v>
      </c>
      <c r="R35" s="28">
        <v>1021.0940000000001</v>
      </c>
      <c r="S35" s="28">
        <v>1021.405</v>
      </c>
      <c r="T35" s="28">
        <v>1021.905</v>
      </c>
      <c r="U35" s="28">
        <v>1022.921</v>
      </c>
      <c r="V35" s="28">
        <v>1023.422</v>
      </c>
      <c r="W35" s="28">
        <v>1023.894</v>
      </c>
      <c r="X35" s="28">
        <v>1025.6210000000001</v>
      </c>
      <c r="Y35" s="29">
        <v>1056.4459999999999</v>
      </c>
      <c r="Z35" s="29">
        <v>1057</v>
      </c>
      <c r="AA35" s="29">
        <v>1058.943</v>
      </c>
      <c r="AB35" s="29">
        <v>1060.739</v>
      </c>
      <c r="AC35" s="29">
        <v>1062.6590000000001</v>
      </c>
      <c r="AD35" s="29">
        <v>1063.299</v>
      </c>
    </row>
    <row r="36" spans="1:30" ht="15.95">
      <c r="A36" s="27" t="s">
        <v>52</v>
      </c>
      <c r="B36" s="28">
        <v>1599.451</v>
      </c>
      <c r="C36" s="28">
        <v>1587.9</v>
      </c>
      <c r="D36" s="28">
        <v>1497.652</v>
      </c>
      <c r="E36" s="28">
        <v>1435.029</v>
      </c>
      <c r="F36" s="28">
        <v>1504.348</v>
      </c>
      <c r="G36" s="28">
        <v>1512.588</v>
      </c>
      <c r="H36" s="28">
        <v>1523.576</v>
      </c>
      <c r="I36" s="28">
        <v>1535.174</v>
      </c>
      <c r="J36" s="28">
        <v>1545.7439999999999</v>
      </c>
      <c r="K36" s="28">
        <v>1509.1020000000001</v>
      </c>
      <c r="L36" s="28">
        <v>1516.3969999999999</v>
      </c>
      <c r="M36" s="28">
        <v>1536.046</v>
      </c>
      <c r="N36" s="28">
        <v>1547.2560000000001</v>
      </c>
      <c r="O36" s="28">
        <v>1552.395</v>
      </c>
      <c r="P36" s="28">
        <v>1559.925</v>
      </c>
      <c r="Q36" s="28">
        <v>1564.6310000000001</v>
      </c>
      <c r="R36" s="28">
        <v>1569.1610000000001</v>
      </c>
      <c r="S36" s="28">
        <v>1577.5889999999999</v>
      </c>
      <c r="T36" s="28">
        <v>1571.422</v>
      </c>
      <c r="U36" s="28">
        <v>1562.6089999999999</v>
      </c>
      <c r="V36" s="28">
        <v>1552.758</v>
      </c>
      <c r="W36" s="28">
        <v>1549.1959999999999</v>
      </c>
      <c r="X36" s="28">
        <v>1546.231</v>
      </c>
      <c r="Y36" s="29">
        <v>1493.9090000000001</v>
      </c>
      <c r="Z36" s="29">
        <v>1498.3030000000001</v>
      </c>
      <c r="AA36" s="29">
        <v>1503.21</v>
      </c>
      <c r="AB36" s="29">
        <v>1508.7829999999999</v>
      </c>
      <c r="AC36" s="29">
        <v>1515.7090000000001</v>
      </c>
      <c r="AD36" s="29">
        <v>1519.7080000000001</v>
      </c>
    </row>
    <row r="37" spans="1:30" ht="15.95">
      <c r="A37" s="27" t="s">
        <v>53</v>
      </c>
      <c r="B37" s="28">
        <v>770.97299999999996</v>
      </c>
      <c r="C37" s="28">
        <v>768.9</v>
      </c>
      <c r="D37" s="28">
        <v>735.03</v>
      </c>
      <c r="E37" s="28">
        <v>766.83799999999997</v>
      </c>
      <c r="F37" s="28">
        <v>760.96100000000001</v>
      </c>
      <c r="G37" s="28">
        <v>759.49300000000005</v>
      </c>
      <c r="H37" s="28">
        <v>759.86199999999997</v>
      </c>
      <c r="I37" s="28">
        <v>760.65</v>
      </c>
      <c r="J37" s="28">
        <v>761.37900000000002</v>
      </c>
      <c r="K37" s="28">
        <v>762.16300000000001</v>
      </c>
      <c r="L37" s="28">
        <v>763.39400000000001</v>
      </c>
      <c r="M37" s="28">
        <v>762.93200000000002</v>
      </c>
      <c r="N37" s="28">
        <v>761.26599999999996</v>
      </c>
      <c r="O37" s="28">
        <v>759.327</v>
      </c>
      <c r="P37" s="28">
        <v>757.26</v>
      </c>
      <c r="Q37" s="28">
        <v>756.93200000000002</v>
      </c>
      <c r="R37" s="28">
        <v>752.70100000000002</v>
      </c>
      <c r="S37" s="28">
        <v>751.56700000000001</v>
      </c>
      <c r="T37" s="28">
        <v>750.90099999999995</v>
      </c>
      <c r="U37" s="28">
        <v>749.678</v>
      </c>
      <c r="V37" s="28">
        <v>747.31200000000001</v>
      </c>
      <c r="W37" s="28">
        <v>745.33500000000004</v>
      </c>
      <c r="X37" s="28">
        <v>744.50900000000001</v>
      </c>
      <c r="Y37" s="29">
        <v>755.53200000000004</v>
      </c>
      <c r="Z37" s="29">
        <v>756.65899999999999</v>
      </c>
      <c r="AA37" s="29">
        <v>758.61400000000003</v>
      </c>
      <c r="AB37" s="29">
        <v>759.93200000000002</v>
      </c>
      <c r="AC37" s="29">
        <v>762.36699999999996</v>
      </c>
      <c r="AD37" s="29">
        <v>764.625</v>
      </c>
    </row>
    <row r="38" spans="1:30" ht="15.95">
      <c r="A38" s="27" t="s">
        <v>54</v>
      </c>
      <c r="B38" s="28">
        <v>4578.8050000000003</v>
      </c>
      <c r="C38" s="28">
        <v>4576.2330000000002</v>
      </c>
      <c r="D38" s="28">
        <v>4477.6719999999996</v>
      </c>
      <c r="E38" s="28">
        <v>4479.72</v>
      </c>
      <c r="F38" s="28">
        <v>4484.4849999999997</v>
      </c>
      <c r="G38" s="28">
        <v>4604.6310000000003</v>
      </c>
      <c r="H38" s="28">
        <v>4519.4679999999998</v>
      </c>
      <c r="I38" s="28">
        <v>4376.6409999999996</v>
      </c>
      <c r="J38" s="28">
        <v>4378.75</v>
      </c>
      <c r="K38" s="28">
        <v>4500.4350000000004</v>
      </c>
      <c r="L38" s="28">
        <v>4377.299</v>
      </c>
      <c r="M38" s="28">
        <v>4403.5929999999998</v>
      </c>
      <c r="N38" s="28">
        <v>4400.7169999999996</v>
      </c>
      <c r="O38" s="28">
        <v>4419.7120000000004</v>
      </c>
      <c r="P38" s="28">
        <v>4421.2669999999998</v>
      </c>
      <c r="Q38" s="28">
        <v>4414.0839999999998</v>
      </c>
      <c r="R38" s="28">
        <v>4417.5360000000001</v>
      </c>
      <c r="S38" s="28">
        <v>4425.9120000000003</v>
      </c>
      <c r="T38" s="28">
        <v>4430.2089999999998</v>
      </c>
      <c r="U38" s="28">
        <v>4432.0540000000001</v>
      </c>
      <c r="V38" s="28">
        <v>4438.1090000000004</v>
      </c>
      <c r="W38" s="28">
        <v>4439.2489999999998</v>
      </c>
      <c r="X38" s="28">
        <v>4445.9470000000001</v>
      </c>
      <c r="Y38" s="29">
        <v>4641.835</v>
      </c>
      <c r="Z38" s="29">
        <v>4622.6869999999999</v>
      </c>
      <c r="AA38" s="29">
        <v>4617.9070000000002</v>
      </c>
      <c r="AB38" s="29">
        <v>4634.049</v>
      </c>
      <c r="AC38" s="29">
        <v>4648.3500000000004</v>
      </c>
      <c r="AD38" s="29">
        <v>4663.7250000000004</v>
      </c>
    </row>
    <row r="39" spans="1:30" ht="15.95">
      <c r="A39" s="27" t="s">
        <v>55</v>
      </c>
      <c r="B39" s="28">
        <v>964.16899999999998</v>
      </c>
      <c r="C39" s="28">
        <v>963.34799999999996</v>
      </c>
      <c r="D39" s="28">
        <v>908.572</v>
      </c>
      <c r="E39" s="28">
        <v>909.38300000000004</v>
      </c>
      <c r="F39" s="28">
        <v>910.846</v>
      </c>
      <c r="G39" s="28">
        <v>943.19899999999996</v>
      </c>
      <c r="H39" s="28">
        <v>913.88699999999994</v>
      </c>
      <c r="I39" s="28">
        <v>960.68700000000001</v>
      </c>
      <c r="J39" s="28">
        <v>960.70899999999995</v>
      </c>
      <c r="K39" s="28">
        <v>960.30799999999999</v>
      </c>
      <c r="L39" s="28">
        <v>960.11300000000006</v>
      </c>
      <c r="M39" s="28">
        <v>958.87900000000002</v>
      </c>
      <c r="N39" s="28">
        <v>959.11599999999999</v>
      </c>
      <c r="O39" s="28">
        <v>956.62800000000004</v>
      </c>
      <c r="P39" s="28">
        <v>954.44600000000003</v>
      </c>
      <c r="Q39" s="28">
        <v>953.077</v>
      </c>
      <c r="R39" s="28">
        <v>951.66200000000003</v>
      </c>
      <c r="S39" s="28">
        <v>954.27700000000004</v>
      </c>
      <c r="T39" s="28">
        <v>953.74</v>
      </c>
      <c r="U39" s="28">
        <v>951.92899999999997</v>
      </c>
      <c r="V39" s="28">
        <v>951.702</v>
      </c>
      <c r="W39" s="28">
        <v>951.52599999999995</v>
      </c>
      <c r="X39" s="28">
        <v>952.327</v>
      </c>
      <c r="Y39" s="29">
        <v>944.72799999999995</v>
      </c>
      <c r="Z39" s="29">
        <v>947.44299999999998</v>
      </c>
      <c r="AA39" s="29">
        <v>948.23900000000003</v>
      </c>
      <c r="AB39" s="29">
        <v>949.673</v>
      </c>
      <c r="AC39" s="29">
        <v>951.83799999999997</v>
      </c>
      <c r="AD39" s="29">
        <v>952.80899999999997</v>
      </c>
    </row>
    <row r="40" spans="1:30" ht="15.95">
      <c r="A40" s="27" t="s">
        <v>56</v>
      </c>
      <c r="B40" s="28">
        <v>9504.2759999999998</v>
      </c>
      <c r="C40" s="28">
        <v>9490.0400000000009</v>
      </c>
      <c r="D40" s="28">
        <v>8870.3649999999998</v>
      </c>
      <c r="E40" s="28">
        <v>8950.4689999999991</v>
      </c>
      <c r="F40" s="28">
        <v>9279.1540000000005</v>
      </c>
      <c r="G40" s="28">
        <v>9377.1749999999993</v>
      </c>
      <c r="H40" s="28">
        <v>9399.1190000000006</v>
      </c>
      <c r="I40" s="28">
        <v>9300.7919999999995</v>
      </c>
      <c r="J40" s="28">
        <v>9226.5550000000003</v>
      </c>
      <c r="K40" s="28">
        <v>9261.2090000000007</v>
      </c>
      <c r="L40" s="28">
        <v>9290.4189999999999</v>
      </c>
      <c r="M40" s="28">
        <v>9283.0110000000004</v>
      </c>
      <c r="N40" s="28">
        <v>9289.2189999999991</v>
      </c>
      <c r="O40" s="28">
        <v>9523.66</v>
      </c>
      <c r="P40" s="28">
        <v>9502.491</v>
      </c>
      <c r="Q40" s="28">
        <v>9430.9809999999998</v>
      </c>
      <c r="R40" s="28">
        <v>9418.2170000000006</v>
      </c>
      <c r="S40" s="28">
        <v>9355.1190000000006</v>
      </c>
      <c r="T40" s="28">
        <v>9338.5789999999997</v>
      </c>
      <c r="U40" s="28">
        <v>9316.1859999999997</v>
      </c>
      <c r="V40" s="28">
        <v>9303.7369999999992</v>
      </c>
      <c r="W40" s="28">
        <v>9274.6409999999996</v>
      </c>
      <c r="X40" s="28">
        <v>9229.8310000000001</v>
      </c>
      <c r="Y40" s="29">
        <v>9386.9179999999997</v>
      </c>
      <c r="Z40" s="29">
        <v>9369.0540000000001</v>
      </c>
      <c r="AA40" s="29">
        <v>9373.1550000000007</v>
      </c>
      <c r="AB40" s="29">
        <v>9404.0380000000005</v>
      </c>
      <c r="AC40" s="29">
        <v>9456.9369999999999</v>
      </c>
      <c r="AD40" s="29">
        <v>9498.7189999999991</v>
      </c>
    </row>
    <row r="41" spans="1:30" ht="15.95">
      <c r="A41" s="27" t="s">
        <v>57</v>
      </c>
      <c r="B41" s="28">
        <v>5105.1350000000002</v>
      </c>
      <c r="C41" s="28">
        <v>4901.8429999999998</v>
      </c>
      <c r="D41" s="28">
        <v>4689.7550000000001</v>
      </c>
      <c r="E41" s="28">
        <v>4799.2089999999998</v>
      </c>
      <c r="F41" s="28">
        <v>4828.7479999999996</v>
      </c>
      <c r="G41" s="28">
        <v>4932.5680000000002</v>
      </c>
      <c r="H41" s="28">
        <v>4911.3010000000004</v>
      </c>
      <c r="I41" s="28">
        <v>5006.9759999999997</v>
      </c>
      <c r="J41" s="28">
        <v>5028.348</v>
      </c>
      <c r="K41" s="28">
        <v>5035.7479999999996</v>
      </c>
      <c r="L41" s="28">
        <v>5040.0469999999996</v>
      </c>
      <c r="M41" s="28">
        <v>5039.5060000000003</v>
      </c>
      <c r="N41" s="28">
        <v>5032.87</v>
      </c>
      <c r="O41" s="28">
        <v>5016.451</v>
      </c>
      <c r="P41" s="28">
        <v>5013.1149999999998</v>
      </c>
      <c r="Q41" s="28">
        <v>4997.3869999999997</v>
      </c>
      <c r="R41" s="28">
        <v>5000.933</v>
      </c>
      <c r="S41" s="28">
        <v>4999.8130000000001</v>
      </c>
      <c r="T41" s="28">
        <v>5011.4709999999995</v>
      </c>
      <c r="U41" s="28">
        <v>5021.8940000000002</v>
      </c>
      <c r="V41" s="28">
        <v>5033.893</v>
      </c>
      <c r="W41" s="28">
        <v>5041.7359999999999</v>
      </c>
      <c r="X41" s="28">
        <v>5057.7330000000002</v>
      </c>
      <c r="Y41" s="29">
        <v>5007.1040000000003</v>
      </c>
      <c r="Z41" s="29">
        <v>5015.299</v>
      </c>
      <c r="AA41" s="29">
        <v>5030.509</v>
      </c>
      <c r="AB41" s="29">
        <v>5056.4920000000002</v>
      </c>
      <c r="AC41" s="29">
        <v>5087.3490000000002</v>
      </c>
      <c r="AD41" s="29">
        <v>5101.7910000000002</v>
      </c>
    </row>
    <row r="42" spans="1:30" ht="15.95">
      <c r="A42" s="27" t="s">
        <v>58</v>
      </c>
      <c r="B42" s="28">
        <v>406.78800000000001</v>
      </c>
      <c r="C42" s="28">
        <v>406.52499999999998</v>
      </c>
      <c r="D42" s="28">
        <v>410.49</v>
      </c>
      <c r="E42" s="28">
        <v>412.262</v>
      </c>
      <c r="F42" s="28">
        <v>404.20600000000002</v>
      </c>
      <c r="G42" s="28">
        <v>406.94099999999997</v>
      </c>
      <c r="H42" s="28">
        <v>409.12200000000001</v>
      </c>
      <c r="I42" s="28">
        <v>404.55599999999998</v>
      </c>
      <c r="J42" s="28">
        <v>404.94499999999999</v>
      </c>
      <c r="K42" s="28">
        <v>404.53100000000001</v>
      </c>
      <c r="L42" s="28">
        <v>404.24</v>
      </c>
      <c r="M42" s="28">
        <v>404.51100000000002</v>
      </c>
      <c r="N42" s="28">
        <v>404.88099999999997</v>
      </c>
      <c r="O42" s="28">
        <v>403.88</v>
      </c>
      <c r="P42" s="28">
        <v>403.55</v>
      </c>
      <c r="Q42" s="28">
        <v>403.38200000000001</v>
      </c>
      <c r="R42" s="28">
        <v>403.10899999999998</v>
      </c>
      <c r="S42" s="28">
        <v>403.36700000000002</v>
      </c>
      <c r="T42" s="28">
        <v>401.89800000000002</v>
      </c>
      <c r="U42" s="28">
        <v>402.02699999999999</v>
      </c>
      <c r="V42" s="28">
        <v>401.42899999999997</v>
      </c>
      <c r="W42" s="28">
        <v>401.84199999999998</v>
      </c>
      <c r="X42" s="28">
        <v>401.89400000000001</v>
      </c>
      <c r="Y42" s="29">
        <v>408.10599999999999</v>
      </c>
      <c r="Z42" s="29">
        <v>409.40499999999997</v>
      </c>
      <c r="AA42" s="29">
        <v>409.96100000000001</v>
      </c>
      <c r="AB42" s="29">
        <v>410.85899999999998</v>
      </c>
      <c r="AC42" s="29">
        <v>410.89299999999997</v>
      </c>
      <c r="AD42" s="29">
        <v>410.536</v>
      </c>
    </row>
    <row r="43" spans="1:30" ht="15.95">
      <c r="A43" s="27" t="s">
        <v>59</v>
      </c>
      <c r="B43" s="28">
        <v>5899.009</v>
      </c>
      <c r="C43" s="28">
        <v>5836.6819999999998</v>
      </c>
      <c r="D43" s="28">
        <v>5539.7759999999998</v>
      </c>
      <c r="E43" s="28">
        <v>5831.8289999999997</v>
      </c>
      <c r="F43" s="28">
        <v>5680.9269999999997</v>
      </c>
      <c r="G43" s="28">
        <v>5735.32</v>
      </c>
      <c r="H43" s="28">
        <v>5803.2030000000004</v>
      </c>
      <c r="I43" s="28">
        <v>5668.8419999999996</v>
      </c>
      <c r="J43" s="28">
        <v>5698.8770000000004</v>
      </c>
      <c r="K43" s="28">
        <v>5732.8180000000002</v>
      </c>
      <c r="L43" s="28">
        <v>5763.31</v>
      </c>
      <c r="M43" s="28">
        <v>5768.5940000000001</v>
      </c>
      <c r="N43" s="28">
        <v>5754.8310000000001</v>
      </c>
      <c r="O43" s="28">
        <v>5750.6180000000004</v>
      </c>
      <c r="P43" s="28">
        <v>5766.9610000000002</v>
      </c>
      <c r="Q43" s="28">
        <v>5550.7460000000001</v>
      </c>
      <c r="R43" s="28">
        <v>5578.95</v>
      </c>
      <c r="S43" s="28">
        <v>5604.558</v>
      </c>
      <c r="T43" s="28">
        <v>5638.3280000000004</v>
      </c>
      <c r="U43" s="28">
        <v>5661.3130000000001</v>
      </c>
      <c r="V43" s="28">
        <v>5673.7340000000004</v>
      </c>
      <c r="W43" s="28">
        <v>5682.3789999999999</v>
      </c>
      <c r="X43" s="28">
        <v>5698.1840000000002</v>
      </c>
      <c r="Y43" s="29">
        <v>5743.9740000000002</v>
      </c>
      <c r="Z43" s="29">
        <v>5749.5990000000002</v>
      </c>
      <c r="AA43" s="29">
        <v>5763.35</v>
      </c>
      <c r="AB43" s="29">
        <v>5773.4840000000004</v>
      </c>
      <c r="AC43" s="29">
        <v>5791.9769999999999</v>
      </c>
      <c r="AD43" s="29">
        <v>5794.2780000000002</v>
      </c>
    </row>
    <row r="44" spans="1:30" ht="15.95">
      <c r="A44" s="27" t="s">
        <v>60</v>
      </c>
      <c r="B44" s="28">
        <v>1847.0719999999999</v>
      </c>
      <c r="C44" s="28">
        <v>1844.3869999999999</v>
      </c>
      <c r="D44" s="28">
        <v>1821.68</v>
      </c>
      <c r="E44" s="28">
        <v>1831.4860000000001</v>
      </c>
      <c r="F44" s="28">
        <v>1838.5429999999999</v>
      </c>
      <c r="G44" s="28">
        <v>1846.7380000000001</v>
      </c>
      <c r="H44" s="28">
        <v>1853.864</v>
      </c>
      <c r="I44" s="28">
        <v>1858.8610000000001</v>
      </c>
      <c r="J44" s="28">
        <v>1861.59</v>
      </c>
      <c r="K44" s="28">
        <v>1861.8309999999999</v>
      </c>
      <c r="L44" s="28">
        <v>1861.9280000000001</v>
      </c>
      <c r="M44" s="28">
        <v>1864.691</v>
      </c>
      <c r="N44" s="28">
        <v>1865.5150000000001</v>
      </c>
      <c r="O44" s="28">
        <v>1865.5630000000001</v>
      </c>
      <c r="P44" s="28">
        <v>1864.383</v>
      </c>
      <c r="Q44" s="28">
        <v>1864.5219999999999</v>
      </c>
      <c r="R44" s="28">
        <v>1863.951</v>
      </c>
      <c r="S44" s="28">
        <v>1863.423</v>
      </c>
      <c r="T44" s="28">
        <v>1862.5530000000001</v>
      </c>
      <c r="U44" s="28">
        <v>1860.98</v>
      </c>
      <c r="V44" s="28">
        <v>1860.06</v>
      </c>
      <c r="W44" s="28">
        <v>1860.2470000000001</v>
      </c>
      <c r="X44" s="28">
        <v>1861.8920000000001</v>
      </c>
      <c r="Y44" s="29">
        <v>1850.7070000000001</v>
      </c>
      <c r="Z44" s="29">
        <v>1853.819</v>
      </c>
      <c r="AA44" s="29">
        <v>1862.191</v>
      </c>
      <c r="AB44" s="29">
        <v>1868.2360000000001</v>
      </c>
      <c r="AC44" s="29">
        <v>1875.105</v>
      </c>
      <c r="AD44" s="29">
        <v>1876.6859999999999</v>
      </c>
    </row>
    <row r="45" spans="1:30" ht="15.95">
      <c r="A45" s="27" t="s">
        <v>61</v>
      </c>
      <c r="B45" s="28">
        <v>2107.6990000000001</v>
      </c>
      <c r="C45" s="28">
        <v>2106.741</v>
      </c>
      <c r="D45" s="28">
        <v>2049.5329999999999</v>
      </c>
      <c r="E45" s="28">
        <v>2121.0250000000001</v>
      </c>
      <c r="F45" s="28">
        <v>2133.14</v>
      </c>
      <c r="G45" s="28">
        <v>2037.847</v>
      </c>
      <c r="H45" s="28">
        <v>2086.12</v>
      </c>
      <c r="I45" s="28">
        <v>2107.0970000000002</v>
      </c>
      <c r="J45" s="28">
        <v>2122.5650000000001</v>
      </c>
      <c r="K45" s="28">
        <v>2132.9740000000002</v>
      </c>
      <c r="L45" s="28">
        <v>2141.252</v>
      </c>
      <c r="M45" s="28">
        <v>2150.4830000000002</v>
      </c>
      <c r="N45" s="28">
        <v>2152.2310000000002</v>
      </c>
      <c r="O45" s="28">
        <v>2156.6559999999999</v>
      </c>
      <c r="P45" s="28">
        <v>2160.9169999999999</v>
      </c>
      <c r="Q45" s="28">
        <v>2166.857</v>
      </c>
      <c r="R45" s="28">
        <v>2168.5100000000002</v>
      </c>
      <c r="S45" s="28">
        <v>2170.6149999999998</v>
      </c>
      <c r="T45" s="28">
        <v>2170.4110000000001</v>
      </c>
      <c r="U45" s="28">
        <v>2169.6860000000001</v>
      </c>
      <c r="V45" s="28">
        <v>2168.5340000000001</v>
      </c>
      <c r="W45" s="28">
        <v>2167.8429999999998</v>
      </c>
      <c r="X45" s="28">
        <v>2169.9250000000002</v>
      </c>
      <c r="Y45" s="29">
        <v>2166.8539999999998</v>
      </c>
      <c r="Z45" s="29">
        <v>2174.0030000000002</v>
      </c>
      <c r="AA45" s="29">
        <v>2183.4430000000002</v>
      </c>
      <c r="AB45" s="29">
        <v>2193.7420000000002</v>
      </c>
      <c r="AC45" s="29">
        <v>2202.3910000000001</v>
      </c>
      <c r="AD45" s="29">
        <v>2206.4</v>
      </c>
    </row>
    <row r="46" spans="1:30" ht="15.95">
      <c r="A46" s="27" t="s">
        <v>62</v>
      </c>
      <c r="B46" s="28">
        <v>6528.4979999999996</v>
      </c>
      <c r="C46" s="28">
        <v>6525.9129999999996</v>
      </c>
      <c r="D46" s="28">
        <v>6313.8059999999996</v>
      </c>
      <c r="E46" s="28">
        <v>6412.1229999999996</v>
      </c>
      <c r="F46" s="28">
        <v>6421.6980000000003</v>
      </c>
      <c r="G46" s="28">
        <v>6431.72</v>
      </c>
      <c r="H46" s="28">
        <v>6252.47</v>
      </c>
      <c r="I46" s="28">
        <v>6317.241</v>
      </c>
      <c r="J46" s="28">
        <v>6314.482</v>
      </c>
      <c r="K46" s="28">
        <v>6310.9939999999997</v>
      </c>
      <c r="L46" s="28">
        <v>6310.05</v>
      </c>
      <c r="M46" s="28">
        <v>6294.5510000000004</v>
      </c>
      <c r="N46" s="28">
        <v>6336.1139999999996</v>
      </c>
      <c r="O46" s="28">
        <v>6335.8209999999999</v>
      </c>
      <c r="P46" s="28">
        <v>6321.3419999999996</v>
      </c>
      <c r="Q46" s="28">
        <v>6324.3710000000001</v>
      </c>
      <c r="R46" s="28">
        <v>6319.9780000000001</v>
      </c>
      <c r="S46" s="28">
        <v>6301.9549999999999</v>
      </c>
      <c r="T46" s="28">
        <v>6293.2</v>
      </c>
      <c r="U46" s="28">
        <v>6276.8370000000004</v>
      </c>
      <c r="V46" s="28">
        <v>6270.1980000000003</v>
      </c>
      <c r="W46" s="28">
        <v>6258.5129999999999</v>
      </c>
      <c r="X46" s="28">
        <v>6240.6170000000002</v>
      </c>
      <c r="Y46" s="29">
        <v>6371.4080000000004</v>
      </c>
      <c r="Z46" s="29">
        <v>6370.0619999999999</v>
      </c>
      <c r="AA46" s="29">
        <v>6387.3729999999996</v>
      </c>
      <c r="AB46" s="29">
        <v>6409.7659999999996</v>
      </c>
      <c r="AC46" s="29">
        <v>6439.8320000000003</v>
      </c>
      <c r="AD46" s="29">
        <v>6446.558</v>
      </c>
    </row>
    <row r="47" spans="1:30" ht="15.95">
      <c r="A47" s="27" t="s">
        <v>63</v>
      </c>
      <c r="B47" s="28">
        <v>561.97400000000005</v>
      </c>
      <c r="C47" s="28">
        <v>562.28700000000003</v>
      </c>
      <c r="D47" s="28">
        <v>545.69200000000001</v>
      </c>
      <c r="E47" s="28">
        <v>520.94299999999998</v>
      </c>
      <c r="F47" s="28">
        <v>512.99300000000005</v>
      </c>
      <c r="G47" s="28">
        <v>535.67399999999998</v>
      </c>
      <c r="H47" s="28">
        <v>529.98199999999997</v>
      </c>
      <c r="I47" s="28">
        <v>557.72299999999996</v>
      </c>
      <c r="J47" s="28">
        <v>535.86</v>
      </c>
      <c r="K47" s="28">
        <v>538.80999999999995</v>
      </c>
      <c r="L47" s="28">
        <v>538.61699999999996</v>
      </c>
      <c r="M47" s="28">
        <v>540.23599999999999</v>
      </c>
      <c r="N47" s="28">
        <v>538.74199999999996</v>
      </c>
      <c r="O47" s="28">
        <v>541.51300000000003</v>
      </c>
      <c r="P47" s="28">
        <v>539.63400000000001</v>
      </c>
      <c r="Q47" s="28">
        <v>539.721</v>
      </c>
      <c r="R47" s="28">
        <v>536.88099999999997</v>
      </c>
      <c r="S47" s="28">
        <v>536.07399999999996</v>
      </c>
      <c r="T47" s="28">
        <v>534.673</v>
      </c>
      <c r="U47" s="28">
        <v>577.22799999999995</v>
      </c>
      <c r="V47" s="28">
        <v>551.654</v>
      </c>
      <c r="W47" s="28">
        <v>553.72400000000005</v>
      </c>
      <c r="X47" s="28">
        <v>552.16600000000005</v>
      </c>
      <c r="Y47" s="29">
        <v>568.89</v>
      </c>
      <c r="Z47" s="29">
        <v>568.59900000000005</v>
      </c>
      <c r="AA47" s="29">
        <v>568.89400000000001</v>
      </c>
      <c r="AB47" s="29">
        <v>569.04499999999996</v>
      </c>
      <c r="AC47" s="29">
        <v>570.11599999999999</v>
      </c>
      <c r="AD47" s="29">
        <v>571.952</v>
      </c>
    </row>
    <row r="48" spans="1:30" ht="15.95">
      <c r="A48" s="27" t="s">
        <v>64</v>
      </c>
      <c r="B48" s="28">
        <v>2365.3209999999999</v>
      </c>
      <c r="C48" s="28">
        <v>2367.1669999999999</v>
      </c>
      <c r="D48" s="28">
        <v>2357.0250000000001</v>
      </c>
      <c r="E48" s="28">
        <v>2365.7350000000001</v>
      </c>
      <c r="F48" s="28">
        <v>2392.922</v>
      </c>
      <c r="G48" s="28">
        <v>2427.2750000000001</v>
      </c>
      <c r="H48" s="28">
        <v>2402.5630000000001</v>
      </c>
      <c r="I48" s="28">
        <v>2422.9180000000001</v>
      </c>
      <c r="J48" s="28">
        <v>2437.1149999999998</v>
      </c>
      <c r="K48" s="28">
        <v>2348.9430000000002</v>
      </c>
      <c r="L48" s="28">
        <v>2355.0619999999999</v>
      </c>
      <c r="M48" s="28">
        <v>2360.7469999999998</v>
      </c>
      <c r="N48" s="28">
        <v>2377.1799999999998</v>
      </c>
      <c r="O48" s="28">
        <v>2388.0970000000002</v>
      </c>
      <c r="P48" s="28">
        <v>2381.3609999999999</v>
      </c>
      <c r="Q48" s="28">
        <v>2387.942</v>
      </c>
      <c r="R48" s="28">
        <v>2396.3589999999999</v>
      </c>
      <c r="S48" s="28">
        <v>2402.8029999999999</v>
      </c>
      <c r="T48" s="28">
        <v>2404.4009999999998</v>
      </c>
      <c r="U48" s="28">
        <v>2405.2570000000001</v>
      </c>
      <c r="V48" s="28">
        <v>2407.7979999999998</v>
      </c>
      <c r="W48" s="28">
        <v>2407.0929999999998</v>
      </c>
      <c r="X48" s="28">
        <v>2405.8069999999998</v>
      </c>
      <c r="Y48" s="29">
        <v>2374.5419999999999</v>
      </c>
      <c r="Z48" s="29">
        <v>2378.3470000000002</v>
      </c>
      <c r="AA48" s="29">
        <v>2384.346</v>
      </c>
      <c r="AB48" s="29">
        <v>2391.819</v>
      </c>
      <c r="AC48" s="29">
        <v>2401.098</v>
      </c>
      <c r="AD48" s="29">
        <v>2404.3580000000002</v>
      </c>
    </row>
    <row r="49" spans="1:34" ht="15.95">
      <c r="A49" s="27" t="s">
        <v>65</v>
      </c>
      <c r="B49" s="28">
        <v>463.24299999999999</v>
      </c>
      <c r="C49" s="28">
        <v>462.755</v>
      </c>
      <c r="D49" s="28">
        <v>468.726</v>
      </c>
      <c r="E49" s="28">
        <v>458.81099999999998</v>
      </c>
      <c r="F49" s="28">
        <v>456.30900000000003</v>
      </c>
      <c r="G49" s="28">
        <v>454.79</v>
      </c>
      <c r="H49" s="28">
        <v>453.58800000000002</v>
      </c>
      <c r="I49" s="28">
        <v>475.666</v>
      </c>
      <c r="J49" s="28">
        <v>474.30500000000001</v>
      </c>
      <c r="K49" s="28">
        <v>455.43599999999998</v>
      </c>
      <c r="L49" s="28">
        <v>471.63099999999997</v>
      </c>
      <c r="M49" s="28">
        <v>470.476</v>
      </c>
      <c r="N49" s="28">
        <v>472.209</v>
      </c>
      <c r="O49" s="28">
        <v>469.03800000000001</v>
      </c>
      <c r="P49" s="28">
        <v>469.423</v>
      </c>
      <c r="Q49" s="28">
        <v>470.13900000000001</v>
      </c>
      <c r="R49" s="28">
        <v>470.39699999999999</v>
      </c>
      <c r="S49" s="28">
        <v>470.70299999999997</v>
      </c>
      <c r="T49" s="28">
        <v>471.28</v>
      </c>
      <c r="U49" s="28">
        <v>471.05900000000003</v>
      </c>
      <c r="V49" s="28">
        <v>471.31900000000002</v>
      </c>
      <c r="W49" s="28">
        <v>470.99700000000001</v>
      </c>
      <c r="X49" s="28">
        <v>470.85899999999998</v>
      </c>
      <c r="Y49" s="29">
        <v>470.66399999999999</v>
      </c>
      <c r="Z49" s="29">
        <v>471.30399999999997</v>
      </c>
      <c r="AA49" s="29">
        <v>472.68200000000002</v>
      </c>
      <c r="AB49" s="29">
        <v>473.83199999999999</v>
      </c>
      <c r="AC49" s="29">
        <v>475.72500000000002</v>
      </c>
      <c r="AD49" s="29">
        <v>477.267</v>
      </c>
    </row>
    <row r="50" spans="1:34" ht="15.95">
      <c r="A50" s="27" t="s">
        <v>66</v>
      </c>
      <c r="B50" s="28">
        <v>3333.471</v>
      </c>
      <c r="C50" s="28">
        <v>3328.0509999999999</v>
      </c>
      <c r="D50" s="28">
        <v>3183.0540000000001</v>
      </c>
      <c r="E50" s="28">
        <v>3150.509</v>
      </c>
      <c r="F50" s="28">
        <v>3156.2139999999999</v>
      </c>
      <c r="G50" s="28">
        <v>3167.3879999999999</v>
      </c>
      <c r="H50" s="28">
        <v>3377.4749999999999</v>
      </c>
      <c r="I50" s="28">
        <v>3388.99</v>
      </c>
      <c r="J50" s="28">
        <v>3396.9319999999998</v>
      </c>
      <c r="K50" s="28">
        <v>3314.8789999999999</v>
      </c>
      <c r="L50" s="28">
        <v>3313.65</v>
      </c>
      <c r="M50" s="28">
        <v>3317.19</v>
      </c>
      <c r="N50" s="28">
        <v>3308.3980000000001</v>
      </c>
      <c r="O50" s="28">
        <v>3316.335</v>
      </c>
      <c r="P50" s="28">
        <v>3325.3420000000001</v>
      </c>
      <c r="Q50" s="28">
        <v>3332.45</v>
      </c>
      <c r="R50" s="28">
        <v>3334.1550000000002</v>
      </c>
      <c r="S50" s="28">
        <v>3333.8020000000001</v>
      </c>
      <c r="T50" s="28">
        <v>3333.192</v>
      </c>
      <c r="U50" s="28">
        <v>3322.3539999999998</v>
      </c>
      <c r="V50" s="28">
        <v>3313.0970000000002</v>
      </c>
      <c r="W50" s="28">
        <v>3311.732</v>
      </c>
      <c r="X50" s="28">
        <v>3317.8910000000001</v>
      </c>
      <c r="Y50" s="29">
        <v>3346.4639999999999</v>
      </c>
      <c r="Z50" s="29">
        <v>3356.7860000000001</v>
      </c>
      <c r="AA50" s="29">
        <v>3370.6460000000002</v>
      </c>
      <c r="AB50" s="29">
        <v>3388.4279999999999</v>
      </c>
      <c r="AC50" s="29">
        <v>3405.54</v>
      </c>
      <c r="AD50" s="29">
        <v>3413.4490000000001</v>
      </c>
    </row>
    <row r="51" spans="1:34" ht="15.95">
      <c r="A51" s="27" t="s">
        <v>67</v>
      </c>
      <c r="B51" s="28">
        <v>14182.316999999999</v>
      </c>
      <c r="C51" s="28">
        <v>13986.789000000001</v>
      </c>
      <c r="D51" s="28">
        <v>13368.039000000001</v>
      </c>
      <c r="E51" s="28">
        <v>13567.93</v>
      </c>
      <c r="F51" s="28">
        <v>14068.625</v>
      </c>
      <c r="G51" s="28">
        <v>14005.509</v>
      </c>
      <c r="H51" s="28">
        <v>14095.791999999999</v>
      </c>
      <c r="I51" s="28">
        <v>13978.18</v>
      </c>
      <c r="J51" s="28">
        <v>14220.838</v>
      </c>
      <c r="K51" s="28">
        <v>13992.055</v>
      </c>
      <c r="L51" s="28">
        <v>14133.518</v>
      </c>
      <c r="M51" s="28">
        <v>14063.544</v>
      </c>
      <c r="N51" s="28">
        <v>14005.206</v>
      </c>
      <c r="O51" s="28">
        <v>14032.262000000001</v>
      </c>
      <c r="P51" s="28">
        <v>14034.972</v>
      </c>
      <c r="Q51" s="28">
        <v>14056.011</v>
      </c>
      <c r="R51" s="28">
        <v>14068.728999999999</v>
      </c>
      <c r="S51" s="28">
        <v>14105.493</v>
      </c>
      <c r="T51" s="28">
        <v>14127.472</v>
      </c>
      <c r="U51" s="28">
        <v>14166.004999999999</v>
      </c>
      <c r="V51" s="28">
        <v>14204.236000000001</v>
      </c>
      <c r="W51" s="28">
        <v>14253.815000000001</v>
      </c>
      <c r="X51" s="28">
        <v>14299.174000000001</v>
      </c>
      <c r="Y51" s="29">
        <v>14333.539000000001</v>
      </c>
      <c r="Z51" s="29">
        <v>14373.632</v>
      </c>
      <c r="AA51" s="29">
        <v>14414.296</v>
      </c>
      <c r="AB51" s="29">
        <v>14459.424999999999</v>
      </c>
      <c r="AC51" s="29">
        <v>14515.782999999999</v>
      </c>
      <c r="AD51" s="29">
        <v>14555.733</v>
      </c>
    </row>
    <row r="52" spans="1:34" ht="15.95">
      <c r="A52" s="27" t="s">
        <v>68</v>
      </c>
      <c r="B52" s="28">
        <v>1631.2159999999999</v>
      </c>
      <c r="C52" s="28">
        <v>1631.7059999999999</v>
      </c>
      <c r="D52" s="28">
        <v>1624.0930000000001</v>
      </c>
      <c r="E52" s="28">
        <v>1583.682</v>
      </c>
      <c r="F52" s="28">
        <v>1650.8240000000001</v>
      </c>
      <c r="G52" s="28">
        <v>1645.5360000000001</v>
      </c>
      <c r="H52" s="28">
        <v>1642.626</v>
      </c>
      <c r="I52" s="28">
        <v>1640.259</v>
      </c>
      <c r="J52" s="28">
        <v>1637.2149999999999</v>
      </c>
      <c r="K52" s="28">
        <v>1631.847</v>
      </c>
      <c r="L52" s="28">
        <v>1626.9159999999999</v>
      </c>
      <c r="M52" s="28">
        <v>1630.721</v>
      </c>
      <c r="N52" s="28">
        <v>1630.643</v>
      </c>
      <c r="O52" s="28">
        <v>1632.021</v>
      </c>
      <c r="P52" s="28">
        <v>1636.4680000000001</v>
      </c>
      <c r="Q52" s="28">
        <v>1641.6389999999999</v>
      </c>
      <c r="R52" s="28">
        <v>1649.932</v>
      </c>
      <c r="S52" s="28">
        <v>1662.442</v>
      </c>
      <c r="T52" s="28">
        <v>1667.6859999999999</v>
      </c>
      <c r="U52" s="28">
        <v>1670.056</v>
      </c>
      <c r="V52" s="28">
        <v>1674.192</v>
      </c>
      <c r="W52" s="28">
        <v>1679.152</v>
      </c>
      <c r="X52" s="28">
        <v>1685.1759999999999</v>
      </c>
      <c r="Y52" s="29">
        <v>1693.9570000000001</v>
      </c>
      <c r="Z52" s="29">
        <v>1697.136</v>
      </c>
      <c r="AA52" s="29">
        <v>1705.518</v>
      </c>
      <c r="AB52" s="29">
        <v>1714.4069999999999</v>
      </c>
      <c r="AC52" s="29">
        <v>1722.826</v>
      </c>
      <c r="AD52" s="29">
        <v>1728.771</v>
      </c>
    </row>
    <row r="53" spans="1:34" ht="15.95">
      <c r="A53" s="27" t="s">
        <v>69</v>
      </c>
      <c r="B53" s="28">
        <v>342.887</v>
      </c>
      <c r="C53" s="28">
        <v>342.48700000000002</v>
      </c>
      <c r="D53" s="28">
        <v>353.85700000000003</v>
      </c>
      <c r="E53" s="28">
        <v>332.96199999999999</v>
      </c>
      <c r="F53" s="28">
        <v>327.91199999999998</v>
      </c>
      <c r="G53" s="28">
        <v>324.70499999999998</v>
      </c>
      <c r="H53" s="28">
        <v>322.29300000000001</v>
      </c>
      <c r="I53" s="28">
        <v>320.18900000000002</v>
      </c>
      <c r="J53" s="28">
        <v>318.36900000000003</v>
      </c>
      <c r="K53" s="28">
        <v>316.98200000000003</v>
      </c>
      <c r="L53" s="28">
        <v>316.14999999999998</v>
      </c>
      <c r="M53" s="28">
        <v>314.63</v>
      </c>
      <c r="N53" s="28">
        <v>313.18</v>
      </c>
      <c r="O53" s="28">
        <v>313.06200000000001</v>
      </c>
      <c r="P53" s="28">
        <v>312.79000000000002</v>
      </c>
      <c r="Q53" s="28">
        <v>314.63900000000001</v>
      </c>
      <c r="R53" s="28">
        <v>314.66199999999998</v>
      </c>
      <c r="S53" s="28">
        <v>316.149</v>
      </c>
      <c r="T53" s="28">
        <v>317.42599999999999</v>
      </c>
      <c r="U53" s="28">
        <v>318.22199999999998</v>
      </c>
      <c r="V53" s="28">
        <v>318.52800000000002</v>
      </c>
      <c r="W53" s="28">
        <v>318.31900000000002</v>
      </c>
      <c r="X53" s="28">
        <v>318.149</v>
      </c>
      <c r="Y53" s="29">
        <v>329.36500000000001</v>
      </c>
      <c r="Z53" s="29">
        <v>330.02300000000002</v>
      </c>
      <c r="AA53" s="29">
        <v>331.43</v>
      </c>
      <c r="AB53" s="29">
        <v>332.74599999999998</v>
      </c>
      <c r="AC53" s="29">
        <v>333.577</v>
      </c>
      <c r="AD53" s="29">
        <v>334.697</v>
      </c>
    </row>
    <row r="54" spans="1:34" ht="15.95">
      <c r="A54" s="27" t="s">
        <v>70</v>
      </c>
      <c r="B54" s="28">
        <v>4448.6229999999996</v>
      </c>
      <c r="C54" s="28">
        <v>4447.482</v>
      </c>
      <c r="D54" s="28">
        <v>4391.2420000000002</v>
      </c>
      <c r="E54" s="28">
        <v>4274.1710000000003</v>
      </c>
      <c r="F54" s="28">
        <v>4320.8559999999998</v>
      </c>
      <c r="G54" s="28">
        <v>4313.3119999999999</v>
      </c>
      <c r="H54" s="28">
        <v>4376.4960000000001</v>
      </c>
      <c r="I54" s="28">
        <v>4302.424</v>
      </c>
      <c r="J54" s="28">
        <v>4290.4620000000004</v>
      </c>
      <c r="K54" s="28">
        <v>4271.2929999999997</v>
      </c>
      <c r="L54" s="28">
        <v>4255.0789999999997</v>
      </c>
      <c r="M54" s="28">
        <v>4254.0519999999997</v>
      </c>
      <c r="N54" s="28">
        <v>4236.6210000000001</v>
      </c>
      <c r="O54" s="28">
        <v>4238.0360000000001</v>
      </c>
      <c r="P54" s="28">
        <v>4225.8100000000004</v>
      </c>
      <c r="Q54" s="28">
        <v>4230.0169999999998</v>
      </c>
      <c r="R54" s="28">
        <v>4233.8680000000004</v>
      </c>
      <c r="S54" s="28">
        <v>4241.7709999999997</v>
      </c>
      <c r="T54" s="28">
        <v>4248.0550000000003</v>
      </c>
      <c r="U54" s="28">
        <v>4244.1959999999999</v>
      </c>
      <c r="V54" s="28">
        <v>4256.634</v>
      </c>
      <c r="W54" s="28">
        <v>4259.5039999999999</v>
      </c>
      <c r="X54" s="28">
        <v>4261.5349999999999</v>
      </c>
      <c r="Y54" s="29">
        <v>4277.8519999999999</v>
      </c>
      <c r="Z54" s="29">
        <v>4292.0969999999998</v>
      </c>
      <c r="AA54" s="29">
        <v>4311.6260000000002</v>
      </c>
      <c r="AB54" s="29">
        <v>4330.0020000000004</v>
      </c>
      <c r="AC54" s="29">
        <v>4347.2150000000001</v>
      </c>
      <c r="AD54" s="29">
        <v>4353.4650000000001</v>
      </c>
    </row>
    <row r="55" spans="1:34" ht="15.95">
      <c r="A55" s="27" t="s">
        <v>71</v>
      </c>
      <c r="B55" s="28">
        <v>3961.9749999999999</v>
      </c>
      <c r="C55" s="28">
        <v>3932.0030000000002</v>
      </c>
      <c r="D55" s="28">
        <v>3988.3629999999998</v>
      </c>
      <c r="E55" s="28">
        <v>3904.8829999999998</v>
      </c>
      <c r="F55" s="28">
        <v>3877.6179999999999</v>
      </c>
      <c r="G55" s="28">
        <v>3920.431</v>
      </c>
      <c r="H55" s="28">
        <v>3886.0770000000002</v>
      </c>
      <c r="I55" s="28">
        <v>3870.0140000000001</v>
      </c>
      <c r="J55" s="28">
        <v>3981.81</v>
      </c>
      <c r="K55" s="28">
        <v>3842.951</v>
      </c>
      <c r="L55" s="28">
        <v>3830.4160000000002</v>
      </c>
      <c r="M55" s="28">
        <v>3835.2289999999998</v>
      </c>
      <c r="N55" s="28">
        <v>3837.0239999999999</v>
      </c>
      <c r="O55" s="28">
        <v>3850.7379999999998</v>
      </c>
      <c r="P55" s="28">
        <v>3861.172</v>
      </c>
      <c r="Q55" s="28">
        <v>3873.4659999999999</v>
      </c>
      <c r="R55" s="28">
        <v>3887.1089999999999</v>
      </c>
      <c r="S55" s="28">
        <v>3906.2869999999998</v>
      </c>
      <c r="T55" s="28">
        <v>3922.962</v>
      </c>
      <c r="U55" s="28">
        <v>3936.942</v>
      </c>
      <c r="V55" s="28">
        <v>3935.5909999999999</v>
      </c>
      <c r="W55" s="28">
        <v>3936.6979999999999</v>
      </c>
      <c r="X55" s="28">
        <v>3952.9169999999999</v>
      </c>
      <c r="Y55" s="29">
        <v>3960.4119999999998</v>
      </c>
      <c r="Z55" s="29">
        <v>3981.799</v>
      </c>
      <c r="AA55" s="29">
        <v>4002.973</v>
      </c>
      <c r="AB55" s="29">
        <v>4023.2910000000002</v>
      </c>
      <c r="AC55" s="29">
        <v>4036.0140000000001</v>
      </c>
      <c r="AD55" s="29">
        <v>4039.5749999999998</v>
      </c>
    </row>
    <row r="56" spans="1:34" ht="15.95">
      <c r="A56" s="27" t="s">
        <v>72</v>
      </c>
      <c r="B56" s="28">
        <v>805.70399999999995</v>
      </c>
      <c r="C56" s="28">
        <v>805.73699999999997</v>
      </c>
      <c r="D56" s="28">
        <v>768.18499999999995</v>
      </c>
      <c r="E56" s="28">
        <v>780.90700000000004</v>
      </c>
      <c r="F56" s="28">
        <v>784.625</v>
      </c>
      <c r="G56" s="28">
        <v>787.39200000000005</v>
      </c>
      <c r="H56" s="28">
        <v>789.505</v>
      </c>
      <c r="I56" s="28">
        <v>791.42100000000005</v>
      </c>
      <c r="J56" s="28">
        <v>793.30499999999995</v>
      </c>
      <c r="K56" s="28">
        <v>795.11599999999999</v>
      </c>
      <c r="L56" s="28">
        <v>796.61400000000003</v>
      </c>
      <c r="M56" s="28">
        <v>796.46900000000005</v>
      </c>
      <c r="N56" s="28">
        <v>796.06899999999996</v>
      </c>
      <c r="O56" s="28">
        <v>795.67200000000003</v>
      </c>
      <c r="P56" s="28">
        <v>795.96299999999997</v>
      </c>
      <c r="Q56" s="28">
        <v>794.66200000000003</v>
      </c>
      <c r="R56" s="28">
        <v>793.49800000000005</v>
      </c>
      <c r="S56" s="28">
        <v>793.06299999999999</v>
      </c>
      <c r="T56" s="28">
        <v>792.74</v>
      </c>
      <c r="U56" s="28">
        <v>791.79700000000003</v>
      </c>
      <c r="V56" s="28">
        <v>791.93</v>
      </c>
      <c r="W56" s="28">
        <v>790.95100000000002</v>
      </c>
      <c r="X56" s="28">
        <v>789.90700000000004</v>
      </c>
      <c r="Y56" s="29">
        <v>793.33500000000004</v>
      </c>
      <c r="Z56" s="29">
        <v>793.81600000000003</v>
      </c>
      <c r="AA56" s="29">
        <v>794.22699999999998</v>
      </c>
      <c r="AB56" s="29">
        <v>794.63099999999997</v>
      </c>
      <c r="AC56" s="29">
        <v>795.82399999999996</v>
      </c>
      <c r="AD56" s="29">
        <v>797.04899999999998</v>
      </c>
    </row>
    <row r="57" spans="1:34" ht="15.95">
      <c r="A57" s="27" t="s">
        <v>73</v>
      </c>
      <c r="B57" s="28">
        <v>3075.6550000000002</v>
      </c>
      <c r="C57" s="28">
        <v>3065.2730000000001</v>
      </c>
      <c r="D57" s="28">
        <v>3061.13</v>
      </c>
      <c r="E57" s="28">
        <v>3052.9079999999999</v>
      </c>
      <c r="F57" s="28">
        <v>3049.2339999999999</v>
      </c>
      <c r="G57" s="28">
        <v>3049.2370000000001</v>
      </c>
      <c r="H57" s="28">
        <v>3050.9160000000002</v>
      </c>
      <c r="I57" s="28">
        <v>3128.0819999999999</v>
      </c>
      <c r="J57" s="28">
        <v>3054.3069999999998</v>
      </c>
      <c r="K57" s="28">
        <v>3054.1579999999999</v>
      </c>
      <c r="L57" s="28">
        <v>3053.8359999999998</v>
      </c>
      <c r="M57" s="28">
        <v>3056.7170000000001</v>
      </c>
      <c r="N57" s="28">
        <v>3059.42</v>
      </c>
      <c r="O57" s="28">
        <v>3066.2779999999998</v>
      </c>
      <c r="P57" s="28">
        <v>3075.683</v>
      </c>
      <c r="Q57" s="28">
        <v>3085.2550000000001</v>
      </c>
      <c r="R57" s="28">
        <v>3094.69</v>
      </c>
      <c r="S57" s="28">
        <v>3104.3539999999998</v>
      </c>
      <c r="T57" s="28">
        <v>3109.998</v>
      </c>
      <c r="U57" s="28">
        <v>3114.3890000000001</v>
      </c>
      <c r="V57" s="28">
        <v>3108.65</v>
      </c>
      <c r="W57" s="28">
        <v>3107.8310000000001</v>
      </c>
      <c r="X57" s="28">
        <v>3108.4169999999999</v>
      </c>
      <c r="Y57" s="29">
        <v>3137.011</v>
      </c>
      <c r="Z57" s="29">
        <v>3139.6770000000001</v>
      </c>
      <c r="AA57" s="29">
        <v>3144.7359999999999</v>
      </c>
      <c r="AB57" s="29">
        <v>3147.2739999999999</v>
      </c>
      <c r="AC57" s="29">
        <v>3149.172</v>
      </c>
      <c r="AD57" s="29">
        <v>3144.35</v>
      </c>
    </row>
    <row r="58" spans="1:34" ht="15.95">
      <c r="A58" s="27" t="s">
        <v>74</v>
      </c>
      <c r="B58" s="28">
        <v>298.81799999999998</v>
      </c>
      <c r="C58" s="28">
        <v>299.04000000000002</v>
      </c>
      <c r="D58" s="28">
        <v>290.95999999999998</v>
      </c>
      <c r="E58" s="28">
        <v>300.61099999999999</v>
      </c>
      <c r="F58" s="28">
        <v>297.88299999999998</v>
      </c>
      <c r="G58" s="28">
        <v>297.25900000000001</v>
      </c>
      <c r="H58" s="28">
        <v>296.71199999999999</v>
      </c>
      <c r="I58" s="28">
        <v>296.17599999999999</v>
      </c>
      <c r="J58" s="28">
        <v>295.62299999999999</v>
      </c>
      <c r="K58" s="28">
        <v>295.06299999999999</v>
      </c>
      <c r="L58" s="28">
        <v>294.63</v>
      </c>
      <c r="M58" s="28">
        <v>295.13200000000001</v>
      </c>
      <c r="N58" s="28">
        <v>295.38499999999999</v>
      </c>
      <c r="O58" s="28">
        <v>295.613</v>
      </c>
      <c r="P58" s="28">
        <v>296.14999999999998</v>
      </c>
      <c r="Q58" s="28">
        <v>296.37599999999998</v>
      </c>
      <c r="R58" s="28">
        <v>296.34199999999998</v>
      </c>
      <c r="S58" s="28">
        <v>295.67200000000003</v>
      </c>
      <c r="T58" s="28">
        <v>294.74700000000001</v>
      </c>
      <c r="U58" s="28">
        <v>293.654</v>
      </c>
      <c r="V58" s="28">
        <v>292.99900000000002</v>
      </c>
      <c r="W58" s="28">
        <v>292.40100000000001</v>
      </c>
      <c r="X58" s="28">
        <v>292.21600000000001</v>
      </c>
      <c r="Y58" s="29">
        <v>290.10199999999998</v>
      </c>
      <c r="Z58" s="29">
        <v>290.28199999999998</v>
      </c>
      <c r="AA58" s="29">
        <v>290.37900000000002</v>
      </c>
      <c r="AB58" s="29">
        <v>290.69099999999997</v>
      </c>
      <c r="AC58" s="29">
        <v>290.84699999999998</v>
      </c>
      <c r="AD58" s="29">
        <v>290.67599999999999</v>
      </c>
    </row>
    <row r="59" spans="1:34">
      <c r="AD59" s="7"/>
    </row>
    <row r="60" spans="1:34">
      <c r="AD60" s="7"/>
    </row>
    <row r="61" spans="1:34" ht="17.100000000000001" thickBot="1">
      <c r="R61" s="300" t="s">
        <v>75</v>
      </c>
      <c r="S61" s="355"/>
      <c r="T61" s="355"/>
      <c r="U61" s="355"/>
      <c r="V61" s="355"/>
      <c r="W61" s="355"/>
      <c r="X61" s="355"/>
      <c r="Y61" s="355"/>
      <c r="Z61" s="355"/>
      <c r="AA61" s="355"/>
      <c r="AB61" s="355"/>
      <c r="AC61" s="355"/>
      <c r="AD61" s="355"/>
    </row>
    <row r="62" spans="1:34" ht="15.75" customHeight="1" thickBot="1">
      <c r="R62" s="301" t="s">
        <v>76</v>
      </c>
      <c r="S62" s="304" t="s">
        <v>77</v>
      </c>
      <c r="T62" s="305"/>
      <c r="U62" s="305"/>
      <c r="V62" s="305"/>
      <c r="W62" s="305"/>
      <c r="X62" s="306"/>
      <c r="Y62" s="31" t="s">
        <v>78</v>
      </c>
      <c r="Z62" s="32"/>
      <c r="AA62" s="32"/>
      <c r="AB62" s="32"/>
      <c r="AC62" s="32"/>
      <c r="AD62" s="33"/>
    </row>
    <row r="63" spans="1:34" ht="15.75" customHeight="1" thickBot="1">
      <c r="R63" s="302"/>
      <c r="S63" s="30" t="s">
        <v>79</v>
      </c>
      <c r="T63" s="30" t="s">
        <v>80</v>
      </c>
      <c r="U63" s="30" t="s">
        <v>81</v>
      </c>
      <c r="V63" s="30" t="s">
        <v>81</v>
      </c>
      <c r="W63" s="30" t="s">
        <v>79</v>
      </c>
      <c r="X63" s="30" t="s">
        <v>79</v>
      </c>
      <c r="Z63" s="35" t="s">
        <v>82</v>
      </c>
      <c r="AA63" s="36"/>
      <c r="AB63" s="37"/>
      <c r="AC63" s="38"/>
      <c r="AE63" s="35" t="s">
        <v>83</v>
      </c>
      <c r="AF63" s="36"/>
      <c r="AG63" s="37"/>
    </row>
    <row r="64" spans="1:34">
      <c r="R64" s="302"/>
      <c r="S64" s="34">
        <v>2021</v>
      </c>
      <c r="T64" s="34">
        <v>2021</v>
      </c>
      <c r="U64" s="34">
        <v>2022</v>
      </c>
      <c r="V64" s="34">
        <v>2022</v>
      </c>
      <c r="W64" t="s">
        <v>84</v>
      </c>
      <c r="X64" t="s">
        <v>84</v>
      </c>
      <c r="Y64" s="30" t="s">
        <v>79</v>
      </c>
      <c r="Z64" s="30" t="s">
        <v>80</v>
      </c>
      <c r="AA64" s="30" t="s">
        <v>81</v>
      </c>
      <c r="AB64" s="30" t="s">
        <v>85</v>
      </c>
      <c r="AC64" s="30" t="s">
        <v>79</v>
      </c>
      <c r="AD64" s="30" t="s">
        <v>86</v>
      </c>
      <c r="AE64" s="30" t="s">
        <v>79</v>
      </c>
      <c r="AF64" s="30" t="s">
        <v>80</v>
      </c>
      <c r="AG64" s="30" t="s">
        <v>81</v>
      </c>
      <c r="AH64" s="30" t="s">
        <v>79</v>
      </c>
    </row>
    <row r="65" spans="18:34" ht="33" thickBot="1">
      <c r="R65" s="303"/>
      <c r="S65" s="39"/>
      <c r="T65" s="39"/>
      <c r="U65" s="39"/>
      <c r="V65" s="39" t="s">
        <v>87</v>
      </c>
      <c r="W65" s="39"/>
      <c r="X65" s="39" t="s">
        <v>87</v>
      </c>
      <c r="Y65" s="39">
        <v>2021</v>
      </c>
      <c r="Z65" s="39">
        <v>2021</v>
      </c>
      <c r="AA65" s="39">
        <v>2022</v>
      </c>
      <c r="AB65" s="39" t="s">
        <v>88</v>
      </c>
      <c r="AC65" t="s">
        <v>84</v>
      </c>
      <c r="AD65" s="40" t="s">
        <v>89</v>
      </c>
      <c r="AE65" s="39">
        <v>2021</v>
      </c>
      <c r="AF65" s="39">
        <v>2021</v>
      </c>
      <c r="AG65" s="39">
        <v>2022</v>
      </c>
      <c r="AH65" s="41" t="s">
        <v>84</v>
      </c>
    </row>
    <row r="66" spans="18:34" ht="15.95" thickBot="1">
      <c r="R66" s="42" t="s">
        <v>90</v>
      </c>
      <c r="S66" s="43">
        <v>2251260</v>
      </c>
      <c r="T66" s="43">
        <v>2242275</v>
      </c>
      <c r="U66" s="43">
        <v>2250343</v>
      </c>
      <c r="V66" s="43">
        <f>U66/1000</f>
        <v>2250.3429999999998</v>
      </c>
      <c r="W66" s="43">
        <v>2260361</v>
      </c>
      <c r="X66" s="43">
        <f>W66/1000</f>
        <v>2260.3609999999999</v>
      </c>
      <c r="Y66" s="43">
        <v>85058</v>
      </c>
      <c r="Z66" s="43">
        <v>69434</v>
      </c>
      <c r="AA66" s="43">
        <v>69125</v>
      </c>
      <c r="AB66" s="44">
        <f>AA66/1000</f>
        <v>69.125</v>
      </c>
      <c r="AC66" s="43">
        <v>68703</v>
      </c>
      <c r="AD66" s="44">
        <f>AC66/1000</f>
        <v>68.703000000000003</v>
      </c>
      <c r="AE66" s="45">
        <v>3.8</v>
      </c>
      <c r="AF66" s="45">
        <v>3.1</v>
      </c>
      <c r="AG66" s="45">
        <v>3.1</v>
      </c>
      <c r="AH66" s="45">
        <v>3</v>
      </c>
    </row>
    <row r="67" spans="18:34" ht="15.95" thickBot="1">
      <c r="R67" s="46" t="s">
        <v>91</v>
      </c>
      <c r="S67" s="47">
        <v>350283</v>
      </c>
      <c r="T67" s="47">
        <v>358991</v>
      </c>
      <c r="U67" s="47">
        <v>361049</v>
      </c>
      <c r="V67" s="43">
        <f t="shared" ref="V67:V116" si="0">U67/1000</f>
        <v>361.04899999999998</v>
      </c>
      <c r="W67" s="47">
        <v>361797</v>
      </c>
      <c r="X67" s="43">
        <f t="shared" ref="X67:X116" si="1">W67/1000</f>
        <v>361.79700000000003</v>
      </c>
      <c r="Y67" s="47">
        <v>24669</v>
      </c>
      <c r="Z67" s="47">
        <v>19717</v>
      </c>
      <c r="AA67" s="47">
        <v>20069</v>
      </c>
      <c r="AB67" s="44">
        <f t="shared" ref="AB67:AB116" si="2">AA67/1000</f>
        <v>20.068999999999999</v>
      </c>
      <c r="AC67" s="47">
        <v>19485</v>
      </c>
      <c r="AD67" s="44">
        <f t="shared" ref="AD67:AD116" si="3">AC67/1000</f>
        <v>19.484999999999999</v>
      </c>
      <c r="AE67" s="48">
        <v>7</v>
      </c>
      <c r="AF67" s="48">
        <v>5.5</v>
      </c>
      <c r="AG67" s="48">
        <v>5.6</v>
      </c>
      <c r="AH67" s="48">
        <v>5.4</v>
      </c>
    </row>
    <row r="68" spans="18:34" ht="15.95" thickBot="1">
      <c r="R68" s="42" t="s">
        <v>92</v>
      </c>
      <c r="S68" s="43">
        <v>3494553</v>
      </c>
      <c r="T68" s="43">
        <v>3531104</v>
      </c>
      <c r="U68" s="43">
        <v>3536281</v>
      </c>
      <c r="V68" s="43">
        <f t="shared" si="0"/>
        <v>3536.2809999999999</v>
      </c>
      <c r="W68" s="43">
        <v>3543622</v>
      </c>
      <c r="X68" s="43">
        <f t="shared" si="1"/>
        <v>3543.6219999999998</v>
      </c>
      <c r="Y68" s="43">
        <v>209704</v>
      </c>
      <c r="Z68" s="43">
        <v>136797</v>
      </c>
      <c r="AA68" s="43">
        <v>129647</v>
      </c>
      <c r="AB68" s="44">
        <f t="shared" si="2"/>
        <v>129.64699999999999</v>
      </c>
      <c r="AC68" s="43">
        <v>125947</v>
      </c>
      <c r="AD68" s="44">
        <f t="shared" si="3"/>
        <v>125.947</v>
      </c>
      <c r="AE68" s="45">
        <v>6</v>
      </c>
      <c r="AF68" s="45">
        <v>3.9</v>
      </c>
      <c r="AG68" s="45">
        <v>3.7</v>
      </c>
      <c r="AH68" s="45">
        <v>3.6</v>
      </c>
    </row>
    <row r="69" spans="18:34" ht="15.95" thickBot="1">
      <c r="R69" s="46" t="s">
        <v>93</v>
      </c>
      <c r="S69" s="47">
        <v>1332313</v>
      </c>
      <c r="T69" s="47">
        <v>1330743</v>
      </c>
      <c r="U69" s="47">
        <v>1334809</v>
      </c>
      <c r="V69" s="43">
        <f t="shared" si="0"/>
        <v>1334.809</v>
      </c>
      <c r="W69" s="47">
        <v>1339378</v>
      </c>
      <c r="X69" s="43">
        <f t="shared" si="1"/>
        <v>1339.3779999999999</v>
      </c>
      <c r="Y69" s="47">
        <v>63373</v>
      </c>
      <c r="Z69" s="47">
        <v>43577</v>
      </c>
      <c r="AA69" s="47">
        <v>42610</v>
      </c>
      <c r="AB69" s="44">
        <f t="shared" si="2"/>
        <v>42.61</v>
      </c>
      <c r="AC69" s="47">
        <v>42151</v>
      </c>
      <c r="AD69" s="44">
        <f t="shared" si="3"/>
        <v>42.151000000000003</v>
      </c>
      <c r="AE69" s="48">
        <v>4.8</v>
      </c>
      <c r="AF69" s="48">
        <v>3.3</v>
      </c>
      <c r="AG69" s="48">
        <v>3.2</v>
      </c>
      <c r="AH69" s="48">
        <v>3.1</v>
      </c>
    </row>
    <row r="70" spans="18:34" ht="15.95" thickBot="1">
      <c r="R70" s="42" t="s">
        <v>94</v>
      </c>
      <c r="S70" s="43">
        <v>18706712</v>
      </c>
      <c r="T70" s="43">
        <v>18946015</v>
      </c>
      <c r="U70" s="43">
        <v>19048755</v>
      </c>
      <c r="V70" s="43">
        <f t="shared" si="0"/>
        <v>19048.755000000001</v>
      </c>
      <c r="W70" s="43">
        <v>19081372</v>
      </c>
      <c r="X70" s="43">
        <f t="shared" si="1"/>
        <v>19081.371999999999</v>
      </c>
      <c r="Y70" s="43">
        <v>1607581</v>
      </c>
      <c r="Z70" s="43">
        <v>1095056</v>
      </c>
      <c r="AA70" s="43">
        <v>1089654</v>
      </c>
      <c r="AB70" s="44">
        <f t="shared" si="2"/>
        <v>1089.654</v>
      </c>
      <c r="AC70" s="43">
        <v>1024011</v>
      </c>
      <c r="AD70" s="44">
        <f t="shared" si="3"/>
        <v>1024.011</v>
      </c>
      <c r="AE70" s="45">
        <v>8.6</v>
      </c>
      <c r="AF70" s="45">
        <v>5.8</v>
      </c>
      <c r="AG70" s="45">
        <v>5.7</v>
      </c>
      <c r="AH70" s="45">
        <v>5.4</v>
      </c>
    </row>
    <row r="71" spans="18:34" ht="15.95" thickBot="1">
      <c r="R71" s="42" t="s">
        <v>95</v>
      </c>
      <c r="S71" s="43">
        <v>3126937</v>
      </c>
      <c r="T71" s="43">
        <v>3170694</v>
      </c>
      <c r="U71" s="43">
        <v>3187407</v>
      </c>
      <c r="V71" s="43">
        <f t="shared" si="0"/>
        <v>3187.4070000000002</v>
      </c>
      <c r="W71" s="43">
        <v>3198997</v>
      </c>
      <c r="X71" s="43">
        <f t="shared" si="1"/>
        <v>3198.9969999999998</v>
      </c>
      <c r="Y71" s="43">
        <v>194698</v>
      </c>
      <c r="Z71" s="43">
        <v>133017</v>
      </c>
      <c r="AA71" s="43">
        <v>132294</v>
      </c>
      <c r="AB71" s="44">
        <f t="shared" si="2"/>
        <v>132.29400000000001</v>
      </c>
      <c r="AC71" s="43">
        <v>126819</v>
      </c>
      <c r="AD71" s="44">
        <f t="shared" si="3"/>
        <v>126.819</v>
      </c>
      <c r="AE71" s="45">
        <v>6.2</v>
      </c>
      <c r="AF71" s="45">
        <v>4.2</v>
      </c>
      <c r="AG71" s="45">
        <v>4.2</v>
      </c>
      <c r="AH71" s="45">
        <v>4</v>
      </c>
    </row>
    <row r="72" spans="18:34" ht="15.95" thickBot="1">
      <c r="R72" s="46" t="s">
        <v>96</v>
      </c>
      <c r="S72" s="47">
        <v>1846719</v>
      </c>
      <c r="T72" s="47">
        <v>1853732</v>
      </c>
      <c r="U72" s="47">
        <v>1867297</v>
      </c>
      <c r="V72" s="43">
        <f t="shared" si="0"/>
        <v>1867.297</v>
      </c>
      <c r="W72" s="47">
        <v>1869268</v>
      </c>
      <c r="X72" s="43">
        <f t="shared" si="1"/>
        <v>1869.268</v>
      </c>
      <c r="Y72" s="47">
        <v>132118</v>
      </c>
      <c r="Z72" s="47">
        <v>94650</v>
      </c>
      <c r="AA72" s="47">
        <v>98820</v>
      </c>
      <c r="AB72" s="44">
        <f t="shared" si="2"/>
        <v>98.82</v>
      </c>
      <c r="AC72" s="47">
        <v>91189</v>
      </c>
      <c r="AD72" s="44">
        <f t="shared" si="3"/>
        <v>91.188999999999993</v>
      </c>
      <c r="AE72" s="48">
        <v>7.2</v>
      </c>
      <c r="AF72" s="48">
        <v>5.0999999999999996</v>
      </c>
      <c r="AG72" s="48">
        <v>5.3</v>
      </c>
      <c r="AH72" s="48">
        <v>4.9000000000000004</v>
      </c>
    </row>
    <row r="73" spans="18:34" ht="15.95" thickBot="1">
      <c r="R73" s="42" t="s">
        <v>97</v>
      </c>
      <c r="S73" s="43">
        <v>493461</v>
      </c>
      <c r="T73" s="43">
        <v>497019</v>
      </c>
      <c r="U73" s="43">
        <v>498190</v>
      </c>
      <c r="V73" s="43">
        <f t="shared" si="0"/>
        <v>498.19</v>
      </c>
      <c r="W73" s="43">
        <v>498230</v>
      </c>
      <c r="X73" s="43">
        <f t="shared" si="1"/>
        <v>498.23</v>
      </c>
      <c r="Y73" s="43">
        <v>28203</v>
      </c>
      <c r="Z73" s="43">
        <v>23940</v>
      </c>
      <c r="AA73" s="43">
        <v>23853</v>
      </c>
      <c r="AB73" s="44">
        <f t="shared" si="2"/>
        <v>23.853000000000002</v>
      </c>
      <c r="AC73" s="43">
        <v>23016</v>
      </c>
      <c r="AD73" s="44">
        <f t="shared" si="3"/>
        <v>23.015999999999998</v>
      </c>
      <c r="AE73" s="45">
        <v>5.7</v>
      </c>
      <c r="AF73" s="45">
        <v>4.8</v>
      </c>
      <c r="AG73" s="45">
        <v>4.8</v>
      </c>
      <c r="AH73" s="45">
        <v>4.5999999999999996</v>
      </c>
    </row>
    <row r="74" spans="18:34" ht="29.1" thickBot="1">
      <c r="R74" s="46" t="s">
        <v>98</v>
      </c>
      <c r="S74" s="47">
        <v>376087</v>
      </c>
      <c r="T74" s="47">
        <v>384289</v>
      </c>
      <c r="U74" s="47">
        <v>385288</v>
      </c>
      <c r="V74" s="43">
        <f t="shared" si="0"/>
        <v>385.28800000000001</v>
      </c>
      <c r="W74" s="47">
        <v>384806</v>
      </c>
      <c r="X74" s="43">
        <f t="shared" si="1"/>
        <v>384.80599999999998</v>
      </c>
      <c r="Y74" s="47">
        <v>25011</v>
      </c>
      <c r="Z74" s="47">
        <v>23461</v>
      </c>
      <c r="AA74" s="47">
        <v>24315</v>
      </c>
      <c r="AB74" s="44">
        <f t="shared" si="2"/>
        <v>24.315000000000001</v>
      </c>
      <c r="AC74" s="47">
        <v>23373</v>
      </c>
      <c r="AD74" s="44">
        <f t="shared" si="3"/>
        <v>23.373000000000001</v>
      </c>
      <c r="AE74" s="48">
        <v>6.7</v>
      </c>
      <c r="AF74" s="48">
        <v>6.1</v>
      </c>
      <c r="AG74" s="48">
        <v>6.3</v>
      </c>
      <c r="AH74" s="48">
        <v>6.1</v>
      </c>
    </row>
    <row r="75" spans="18:34" ht="15.95" thickBot="1">
      <c r="R75" s="42" t="s">
        <v>99</v>
      </c>
      <c r="S75" s="43">
        <v>10147295</v>
      </c>
      <c r="T75" s="43">
        <v>10400410</v>
      </c>
      <c r="U75" s="43">
        <v>10448575</v>
      </c>
      <c r="V75" s="43">
        <f t="shared" si="0"/>
        <v>10448.575000000001</v>
      </c>
      <c r="W75" s="43">
        <v>10471222</v>
      </c>
      <c r="X75" s="43">
        <f t="shared" si="1"/>
        <v>10471.222</v>
      </c>
      <c r="Y75" s="43">
        <v>569240</v>
      </c>
      <c r="Z75" s="43">
        <v>363597</v>
      </c>
      <c r="AA75" s="43">
        <v>363397</v>
      </c>
      <c r="AB75" s="44">
        <f t="shared" si="2"/>
        <v>363.39699999999999</v>
      </c>
      <c r="AC75" s="43">
        <v>347758</v>
      </c>
      <c r="AD75" s="44">
        <f t="shared" si="3"/>
        <v>347.75799999999998</v>
      </c>
      <c r="AE75" s="45">
        <v>5.6</v>
      </c>
      <c r="AF75" s="45">
        <v>3.5</v>
      </c>
      <c r="AG75" s="45">
        <v>3.5</v>
      </c>
      <c r="AH75" s="45">
        <v>3.3</v>
      </c>
    </row>
    <row r="76" spans="18:34" ht="15.95" thickBot="1">
      <c r="R76" s="42" t="s">
        <v>100</v>
      </c>
      <c r="S76" s="43">
        <v>5167381</v>
      </c>
      <c r="T76" s="43">
        <v>5198796</v>
      </c>
      <c r="U76" s="43">
        <v>5215626</v>
      </c>
      <c r="V76" s="43">
        <f t="shared" si="0"/>
        <v>5215.6260000000002</v>
      </c>
      <c r="W76" s="43">
        <v>5234620</v>
      </c>
      <c r="X76" s="43">
        <f t="shared" si="1"/>
        <v>5234.62</v>
      </c>
      <c r="Y76" s="43">
        <v>238118</v>
      </c>
      <c r="Z76" s="43">
        <v>173572</v>
      </c>
      <c r="AA76" s="43">
        <v>168339</v>
      </c>
      <c r="AB76" s="44">
        <f t="shared" si="2"/>
        <v>168.339</v>
      </c>
      <c r="AC76" s="43">
        <v>166231</v>
      </c>
      <c r="AD76" s="44">
        <f t="shared" si="3"/>
        <v>166.23099999999999</v>
      </c>
      <c r="AE76" s="45">
        <v>4.5999999999999996</v>
      </c>
      <c r="AF76" s="45">
        <v>3.3</v>
      </c>
      <c r="AG76" s="45">
        <v>3.2</v>
      </c>
      <c r="AH76" s="45">
        <v>3.2</v>
      </c>
    </row>
    <row r="77" spans="18:34" ht="15.95" thickBot="1">
      <c r="R77" s="46" t="s">
        <v>101</v>
      </c>
      <c r="S77" s="47">
        <v>660593</v>
      </c>
      <c r="T77" s="47">
        <v>671468</v>
      </c>
      <c r="U77" s="47">
        <v>673171</v>
      </c>
      <c r="V77" s="43">
        <f t="shared" si="0"/>
        <v>673.17100000000005</v>
      </c>
      <c r="W77" s="47">
        <v>672987</v>
      </c>
      <c r="X77" s="43">
        <f t="shared" si="1"/>
        <v>672.98699999999997</v>
      </c>
      <c r="Y77" s="47">
        <v>48395</v>
      </c>
      <c r="Z77" s="47">
        <v>28891</v>
      </c>
      <c r="AA77" s="47">
        <v>28995</v>
      </c>
      <c r="AB77" s="44">
        <f t="shared" si="2"/>
        <v>28.995000000000001</v>
      </c>
      <c r="AC77" s="47">
        <v>28693</v>
      </c>
      <c r="AD77" s="44">
        <f t="shared" si="3"/>
        <v>28.693000000000001</v>
      </c>
      <c r="AE77" s="48">
        <v>7.3</v>
      </c>
      <c r="AF77" s="48">
        <v>4.3</v>
      </c>
      <c r="AG77" s="48">
        <v>4.3</v>
      </c>
      <c r="AH77" s="48">
        <v>4.3</v>
      </c>
    </row>
    <row r="78" spans="18:34" ht="15.95" thickBot="1">
      <c r="R78" s="42" t="s">
        <v>102</v>
      </c>
      <c r="S78" s="43">
        <v>910009</v>
      </c>
      <c r="T78" s="43">
        <v>921726</v>
      </c>
      <c r="U78" s="43">
        <v>924378</v>
      </c>
      <c r="V78" s="43">
        <f t="shared" si="0"/>
        <v>924.37800000000004</v>
      </c>
      <c r="W78" s="43">
        <v>927314</v>
      </c>
      <c r="X78" s="43">
        <f t="shared" si="1"/>
        <v>927.31399999999996</v>
      </c>
      <c r="Y78" s="43">
        <v>36307</v>
      </c>
      <c r="Z78" s="43">
        <v>28865</v>
      </c>
      <c r="AA78" s="43">
        <v>27410</v>
      </c>
      <c r="AB78" s="44">
        <f t="shared" si="2"/>
        <v>27.41</v>
      </c>
      <c r="AC78" s="43">
        <v>26231</v>
      </c>
      <c r="AD78" s="44">
        <f t="shared" si="3"/>
        <v>26.231000000000002</v>
      </c>
      <c r="AE78" s="45">
        <v>4</v>
      </c>
      <c r="AF78" s="45">
        <v>3.1</v>
      </c>
      <c r="AG78" s="45">
        <v>3</v>
      </c>
      <c r="AH78" s="45">
        <v>2.8</v>
      </c>
    </row>
    <row r="79" spans="18:34" ht="15.95" thickBot="1">
      <c r="R79" s="46" t="s">
        <v>103</v>
      </c>
      <c r="S79" s="47">
        <v>6280559</v>
      </c>
      <c r="T79" s="47">
        <v>6339764</v>
      </c>
      <c r="U79" s="47">
        <v>6377956</v>
      </c>
      <c r="V79" s="43">
        <f t="shared" si="0"/>
        <v>6377.9560000000001</v>
      </c>
      <c r="W79" s="47">
        <v>6403530</v>
      </c>
      <c r="X79" s="43">
        <f t="shared" si="1"/>
        <v>6403.53</v>
      </c>
      <c r="Y79" s="47">
        <v>433508</v>
      </c>
      <c r="Z79" s="47">
        <v>324510</v>
      </c>
      <c r="AA79" s="47">
        <v>317538</v>
      </c>
      <c r="AB79" s="44">
        <f t="shared" si="2"/>
        <v>317.53800000000001</v>
      </c>
      <c r="AC79" s="47">
        <v>308555</v>
      </c>
      <c r="AD79" s="44">
        <f t="shared" si="3"/>
        <v>308.55500000000001</v>
      </c>
      <c r="AE79" s="48">
        <v>6.9</v>
      </c>
      <c r="AF79" s="48">
        <v>5.0999999999999996</v>
      </c>
      <c r="AG79" s="48">
        <v>5</v>
      </c>
      <c r="AH79" s="48">
        <v>4.8</v>
      </c>
    </row>
    <row r="80" spans="18:34" ht="15.95" thickBot="1">
      <c r="R80" s="46" t="s">
        <v>104</v>
      </c>
      <c r="S80" s="47">
        <v>3334943</v>
      </c>
      <c r="T80" s="47">
        <v>3303425</v>
      </c>
      <c r="U80" s="47">
        <v>3304817</v>
      </c>
      <c r="V80" s="43">
        <f t="shared" si="0"/>
        <v>3304.817</v>
      </c>
      <c r="W80" s="47">
        <v>3315890</v>
      </c>
      <c r="X80" s="43">
        <f t="shared" si="1"/>
        <v>3315.89</v>
      </c>
      <c r="Y80" s="47">
        <v>144715</v>
      </c>
      <c r="Z80" s="47">
        <v>88691</v>
      </c>
      <c r="AA80" s="47">
        <v>79993</v>
      </c>
      <c r="AB80" s="44">
        <f t="shared" si="2"/>
        <v>79.992999999999995</v>
      </c>
      <c r="AC80" s="47">
        <v>75218</v>
      </c>
      <c r="AD80" s="44">
        <f t="shared" si="3"/>
        <v>75.218000000000004</v>
      </c>
      <c r="AE80" s="48">
        <v>4.3</v>
      </c>
      <c r="AF80" s="48">
        <v>2.7</v>
      </c>
      <c r="AG80" s="48">
        <v>2.4</v>
      </c>
      <c r="AH80" s="48">
        <v>2.2999999999999998</v>
      </c>
    </row>
    <row r="81" spans="18:34" ht="15.95" thickBot="1">
      <c r="R81" s="42" t="s">
        <v>105</v>
      </c>
      <c r="S81" s="43">
        <v>1666487</v>
      </c>
      <c r="T81" s="43">
        <v>1675625</v>
      </c>
      <c r="U81" s="43">
        <v>1680392</v>
      </c>
      <c r="V81" s="43">
        <f t="shared" si="0"/>
        <v>1680.3920000000001</v>
      </c>
      <c r="W81" s="43">
        <v>1686248</v>
      </c>
      <c r="X81" s="43">
        <f t="shared" si="1"/>
        <v>1686.248</v>
      </c>
      <c r="Y81" s="43">
        <v>73076</v>
      </c>
      <c r="Z81" s="43">
        <v>64852</v>
      </c>
      <c r="AA81" s="43">
        <v>62735</v>
      </c>
      <c r="AB81" s="44">
        <f t="shared" si="2"/>
        <v>62.734999999999999</v>
      </c>
      <c r="AC81" s="43">
        <v>59413</v>
      </c>
      <c r="AD81" s="44">
        <f t="shared" si="3"/>
        <v>59.412999999999997</v>
      </c>
      <c r="AE81" s="45">
        <v>4.4000000000000004</v>
      </c>
      <c r="AF81" s="45">
        <v>3.9</v>
      </c>
      <c r="AG81" s="45">
        <v>3.7</v>
      </c>
      <c r="AH81" s="45">
        <v>3.5</v>
      </c>
    </row>
    <row r="82" spans="18:34" ht="15.95" thickBot="1">
      <c r="R82" s="46" t="s">
        <v>106</v>
      </c>
      <c r="S82" s="47">
        <v>1492655</v>
      </c>
      <c r="T82" s="47">
        <v>1495233</v>
      </c>
      <c r="U82" s="47">
        <v>1495634</v>
      </c>
      <c r="V82" s="43">
        <f t="shared" si="0"/>
        <v>1495.634</v>
      </c>
      <c r="W82" s="47">
        <v>1496719</v>
      </c>
      <c r="X82" s="43">
        <f t="shared" si="1"/>
        <v>1496.7190000000001</v>
      </c>
      <c r="Y82" s="47">
        <v>53452</v>
      </c>
      <c r="Z82" s="47">
        <v>41321</v>
      </c>
      <c r="AA82" s="47">
        <v>38997</v>
      </c>
      <c r="AB82" s="44">
        <f t="shared" si="2"/>
        <v>38.997</v>
      </c>
      <c r="AC82" s="47">
        <v>37573</v>
      </c>
      <c r="AD82" s="44">
        <f t="shared" si="3"/>
        <v>37.573</v>
      </c>
      <c r="AE82" s="48">
        <v>3.6</v>
      </c>
      <c r="AF82" s="48">
        <v>2.8</v>
      </c>
      <c r="AG82" s="48">
        <v>2.6</v>
      </c>
      <c r="AH82" s="48">
        <v>2.5</v>
      </c>
    </row>
    <row r="83" spans="18:34" ht="15.95" thickBot="1">
      <c r="R83" s="42" t="s">
        <v>107</v>
      </c>
      <c r="S83" s="43">
        <v>2018582</v>
      </c>
      <c r="T83" s="43">
        <v>2051251</v>
      </c>
      <c r="U83" s="43">
        <v>2054057</v>
      </c>
      <c r="V83" s="43">
        <f t="shared" si="0"/>
        <v>2054.0569999999998</v>
      </c>
      <c r="W83" s="43">
        <v>2056145</v>
      </c>
      <c r="X83" s="43">
        <f t="shared" si="1"/>
        <v>2056.145</v>
      </c>
      <c r="Y83" s="43">
        <v>94836</v>
      </c>
      <c r="Z83" s="43">
        <v>93721</v>
      </c>
      <c r="AA83" s="43">
        <v>90745</v>
      </c>
      <c r="AB83" s="44">
        <f t="shared" si="2"/>
        <v>90.745000000000005</v>
      </c>
      <c r="AC83" s="43">
        <v>86399</v>
      </c>
      <c r="AD83" s="44">
        <f t="shared" si="3"/>
        <v>86.399000000000001</v>
      </c>
      <c r="AE83" s="45">
        <v>4.7</v>
      </c>
      <c r="AF83" s="45">
        <v>4.5999999999999996</v>
      </c>
      <c r="AG83" s="45">
        <v>4.4000000000000004</v>
      </c>
      <c r="AH83" s="45">
        <v>4.2</v>
      </c>
    </row>
    <row r="84" spans="18:34" ht="15.95" thickBot="1">
      <c r="R84" s="46" t="s">
        <v>108</v>
      </c>
      <c r="S84" s="47">
        <v>2056686</v>
      </c>
      <c r="T84" s="47">
        <v>2062572</v>
      </c>
      <c r="U84" s="47">
        <v>2069077</v>
      </c>
      <c r="V84" s="43">
        <f t="shared" si="0"/>
        <v>2069.0770000000002</v>
      </c>
      <c r="W84" s="47">
        <v>2078257</v>
      </c>
      <c r="X84" s="43">
        <f t="shared" si="1"/>
        <v>2078.2570000000001</v>
      </c>
      <c r="Y84" s="47">
        <v>128636</v>
      </c>
      <c r="Z84" s="47">
        <v>91256</v>
      </c>
      <c r="AA84" s="47">
        <v>89808</v>
      </c>
      <c r="AB84" s="44">
        <f t="shared" si="2"/>
        <v>89.808000000000007</v>
      </c>
      <c r="AC84" s="47">
        <v>89297</v>
      </c>
      <c r="AD84" s="44">
        <f t="shared" si="3"/>
        <v>89.296999999999997</v>
      </c>
      <c r="AE84" s="48">
        <v>6.3</v>
      </c>
      <c r="AF84" s="48">
        <v>4.4000000000000004</v>
      </c>
      <c r="AG84" s="48">
        <v>4.3</v>
      </c>
      <c r="AH84" s="48">
        <v>4.3</v>
      </c>
    </row>
    <row r="85" spans="18:34" ht="15.95" thickBot="1">
      <c r="R85" s="42" t="s">
        <v>109</v>
      </c>
      <c r="S85" s="43">
        <v>681004</v>
      </c>
      <c r="T85" s="43">
        <v>677998</v>
      </c>
      <c r="U85" s="43">
        <v>679474</v>
      </c>
      <c r="V85" s="43">
        <f t="shared" si="0"/>
        <v>679.47400000000005</v>
      </c>
      <c r="W85" s="43">
        <v>680191</v>
      </c>
      <c r="X85" s="43">
        <f t="shared" si="1"/>
        <v>680.19100000000003</v>
      </c>
      <c r="Y85" s="43">
        <v>31635</v>
      </c>
      <c r="Z85" s="43">
        <v>28028</v>
      </c>
      <c r="AA85" s="43">
        <v>28181</v>
      </c>
      <c r="AB85" s="44">
        <f t="shared" si="2"/>
        <v>28.181000000000001</v>
      </c>
      <c r="AC85" s="43">
        <v>26880</v>
      </c>
      <c r="AD85" s="44">
        <f t="shared" si="3"/>
        <v>26.88</v>
      </c>
      <c r="AE85" s="45">
        <v>4.5999999999999996</v>
      </c>
      <c r="AF85" s="45">
        <v>4.0999999999999996</v>
      </c>
      <c r="AG85" s="45">
        <v>4.0999999999999996</v>
      </c>
      <c r="AH85" s="45">
        <v>4</v>
      </c>
    </row>
    <row r="86" spans="18:34" ht="15.95" thickBot="1">
      <c r="R86" s="46" t="s">
        <v>110</v>
      </c>
      <c r="S86" s="47">
        <v>3142049</v>
      </c>
      <c r="T86" s="47">
        <v>3187023</v>
      </c>
      <c r="U86" s="47">
        <v>3196602</v>
      </c>
      <c r="V86" s="43">
        <f t="shared" si="0"/>
        <v>3196.6019999999999</v>
      </c>
      <c r="W86" s="47">
        <v>3194503</v>
      </c>
      <c r="X86" s="43">
        <f t="shared" si="1"/>
        <v>3194.5030000000002</v>
      </c>
      <c r="Y86" s="47">
        <v>180453</v>
      </c>
      <c r="Z86" s="47">
        <v>171752</v>
      </c>
      <c r="AA86" s="47">
        <v>171253</v>
      </c>
      <c r="AB86" s="44">
        <f t="shared" si="2"/>
        <v>171.25299999999999</v>
      </c>
      <c r="AC86" s="47">
        <v>159002</v>
      </c>
      <c r="AD86" s="44">
        <f t="shared" si="3"/>
        <v>159.00200000000001</v>
      </c>
      <c r="AE86" s="48">
        <v>5.7</v>
      </c>
      <c r="AF86" s="48">
        <v>5.4</v>
      </c>
      <c r="AG86" s="48">
        <v>5.4</v>
      </c>
      <c r="AH86" s="48">
        <v>5</v>
      </c>
    </row>
    <row r="87" spans="18:34" ht="29.1" thickBot="1">
      <c r="R87" s="42" t="s">
        <v>111</v>
      </c>
      <c r="S87" s="43">
        <v>3733549</v>
      </c>
      <c r="T87" s="43">
        <v>3751493</v>
      </c>
      <c r="U87" s="43">
        <v>3766929</v>
      </c>
      <c r="V87" s="43">
        <f t="shared" si="0"/>
        <v>3766.9290000000001</v>
      </c>
      <c r="W87" s="43">
        <v>3772408</v>
      </c>
      <c r="X87" s="43">
        <f t="shared" si="1"/>
        <v>3772.4079999999999</v>
      </c>
      <c r="Y87" s="43">
        <v>250771</v>
      </c>
      <c r="Z87" s="43">
        <v>174196</v>
      </c>
      <c r="AA87" s="43">
        <v>180304</v>
      </c>
      <c r="AB87" s="44">
        <f t="shared" si="2"/>
        <v>180.304</v>
      </c>
      <c r="AC87" s="43">
        <v>175915</v>
      </c>
      <c r="AD87" s="44">
        <f t="shared" si="3"/>
        <v>175.91499999999999</v>
      </c>
      <c r="AE87" s="45">
        <v>6.7</v>
      </c>
      <c r="AF87" s="45">
        <v>4.5999999999999996</v>
      </c>
      <c r="AG87" s="45">
        <v>4.8</v>
      </c>
      <c r="AH87" s="45">
        <v>4.7</v>
      </c>
    </row>
    <row r="88" spans="18:34" ht="15.95" thickBot="1">
      <c r="R88" s="46" t="s">
        <v>112</v>
      </c>
      <c r="S88" s="47">
        <v>4751610</v>
      </c>
      <c r="T88" s="47">
        <v>4788181</v>
      </c>
      <c r="U88" s="47">
        <v>4795131</v>
      </c>
      <c r="V88" s="43">
        <f t="shared" si="0"/>
        <v>4795.1310000000003</v>
      </c>
      <c r="W88" s="47">
        <v>4804211</v>
      </c>
      <c r="X88" s="43">
        <f t="shared" si="1"/>
        <v>4804.2110000000002</v>
      </c>
      <c r="Y88" s="47">
        <v>299757</v>
      </c>
      <c r="Z88" s="47">
        <v>245464</v>
      </c>
      <c r="AA88" s="47">
        <v>233572</v>
      </c>
      <c r="AB88" s="44">
        <f t="shared" si="2"/>
        <v>233.572</v>
      </c>
      <c r="AC88" s="47">
        <v>228038</v>
      </c>
      <c r="AD88" s="44">
        <f t="shared" si="3"/>
        <v>228.03800000000001</v>
      </c>
      <c r="AE88" s="48">
        <v>6.3</v>
      </c>
      <c r="AF88" s="48">
        <v>5.0999999999999996</v>
      </c>
      <c r="AG88" s="48">
        <v>4.9000000000000004</v>
      </c>
      <c r="AH88" s="48">
        <v>4.7</v>
      </c>
    </row>
    <row r="89" spans="18:34" ht="15.95" thickBot="1">
      <c r="R89" s="46" t="s">
        <v>113</v>
      </c>
      <c r="S89" s="47">
        <v>3012179</v>
      </c>
      <c r="T89" s="47">
        <v>3028904</v>
      </c>
      <c r="U89" s="47">
        <v>3045355</v>
      </c>
      <c r="V89" s="43">
        <f t="shared" si="0"/>
        <v>3045.355</v>
      </c>
      <c r="W89" s="47">
        <v>3058721</v>
      </c>
      <c r="X89" s="43">
        <f t="shared" si="1"/>
        <v>3058.721</v>
      </c>
      <c r="Y89" s="47">
        <v>117192</v>
      </c>
      <c r="Z89" s="47">
        <v>91506</v>
      </c>
      <c r="AA89" s="47">
        <v>88808</v>
      </c>
      <c r="AB89" s="44">
        <f t="shared" si="2"/>
        <v>88.808000000000007</v>
      </c>
      <c r="AC89" s="47">
        <v>82855</v>
      </c>
      <c r="AD89" s="44">
        <f t="shared" si="3"/>
        <v>82.855000000000004</v>
      </c>
      <c r="AE89" s="48">
        <v>3.9</v>
      </c>
      <c r="AF89" s="48">
        <v>3</v>
      </c>
      <c r="AG89" s="48">
        <v>2.9</v>
      </c>
      <c r="AH89" s="48">
        <v>2.7</v>
      </c>
    </row>
    <row r="90" spans="18:34" ht="15.95" thickBot="1">
      <c r="R90" s="42" t="s">
        <v>114</v>
      </c>
      <c r="S90" s="43">
        <v>1257323</v>
      </c>
      <c r="T90" s="43">
        <v>1250797</v>
      </c>
      <c r="U90" s="43">
        <v>1252196</v>
      </c>
      <c r="V90" s="43">
        <f t="shared" si="0"/>
        <v>1252.1959999999999</v>
      </c>
      <c r="W90" s="43">
        <v>1255950</v>
      </c>
      <c r="X90" s="43">
        <f t="shared" si="1"/>
        <v>1255.95</v>
      </c>
      <c r="Y90" s="43">
        <v>81863</v>
      </c>
      <c r="Z90" s="43">
        <v>58715</v>
      </c>
      <c r="AA90" s="43">
        <v>57444</v>
      </c>
      <c r="AB90" s="44">
        <f t="shared" si="2"/>
        <v>57.444000000000003</v>
      </c>
      <c r="AC90" s="43">
        <v>56489</v>
      </c>
      <c r="AD90" s="44">
        <f t="shared" si="3"/>
        <v>56.488999999999997</v>
      </c>
      <c r="AE90" s="45">
        <v>6.5</v>
      </c>
      <c r="AF90" s="45">
        <v>4.7</v>
      </c>
      <c r="AG90" s="45">
        <v>4.5999999999999996</v>
      </c>
      <c r="AH90" s="45">
        <v>4.5</v>
      </c>
    </row>
    <row r="91" spans="18:34" ht="15.95" thickBot="1">
      <c r="R91" s="46" t="s">
        <v>115</v>
      </c>
      <c r="S91" s="47">
        <v>3056002</v>
      </c>
      <c r="T91" s="47">
        <v>3066275</v>
      </c>
      <c r="U91" s="47">
        <v>3075764</v>
      </c>
      <c r="V91" s="43">
        <f t="shared" si="0"/>
        <v>3075.7640000000001</v>
      </c>
      <c r="W91" s="47">
        <v>3080132</v>
      </c>
      <c r="X91" s="43">
        <f t="shared" si="1"/>
        <v>3080.1320000000001</v>
      </c>
      <c r="Y91" s="47">
        <v>150219</v>
      </c>
      <c r="Z91" s="47">
        <v>120125</v>
      </c>
      <c r="AA91" s="47">
        <v>118044</v>
      </c>
      <c r="AB91" s="44">
        <f t="shared" si="2"/>
        <v>118.044</v>
      </c>
      <c r="AC91" s="47">
        <v>114174</v>
      </c>
      <c r="AD91" s="44">
        <f t="shared" si="3"/>
        <v>114.17400000000001</v>
      </c>
      <c r="AE91" s="48">
        <v>4.9000000000000004</v>
      </c>
      <c r="AF91" s="48">
        <v>3.9</v>
      </c>
      <c r="AG91" s="48">
        <v>3.8</v>
      </c>
      <c r="AH91" s="48">
        <v>3.7</v>
      </c>
    </row>
    <row r="92" spans="18:34" ht="15.95" thickBot="1">
      <c r="R92" s="42" t="s">
        <v>116</v>
      </c>
      <c r="S92" s="43">
        <v>543537</v>
      </c>
      <c r="T92" s="43">
        <v>553871</v>
      </c>
      <c r="U92" s="43">
        <v>555054</v>
      </c>
      <c r="V92" s="43">
        <f t="shared" si="0"/>
        <v>555.05399999999997</v>
      </c>
      <c r="W92" s="43">
        <v>556359</v>
      </c>
      <c r="X92" s="43">
        <f t="shared" si="1"/>
        <v>556.35900000000004</v>
      </c>
      <c r="Y92" s="43">
        <v>20072</v>
      </c>
      <c r="Z92" s="43">
        <v>16195</v>
      </c>
      <c r="AA92" s="43">
        <v>15219</v>
      </c>
      <c r="AB92" s="44">
        <f t="shared" si="2"/>
        <v>15.218999999999999</v>
      </c>
      <c r="AC92" s="43">
        <v>14273</v>
      </c>
      <c r="AD92" s="44">
        <f t="shared" si="3"/>
        <v>14.273</v>
      </c>
      <c r="AE92" s="45">
        <v>3.7</v>
      </c>
      <c r="AF92" s="45">
        <v>2.9</v>
      </c>
      <c r="AG92" s="45">
        <v>2.7</v>
      </c>
      <c r="AH92" s="45">
        <v>2.6</v>
      </c>
    </row>
    <row r="93" spans="18:34" ht="15.95" thickBot="1">
      <c r="R93" s="46" t="s">
        <v>117</v>
      </c>
      <c r="S93" s="47">
        <v>1041719</v>
      </c>
      <c r="T93" s="47">
        <v>1054647</v>
      </c>
      <c r="U93" s="47">
        <v>1056446</v>
      </c>
      <c r="V93" s="43">
        <f t="shared" si="0"/>
        <v>1056.4459999999999</v>
      </c>
      <c r="W93" s="47">
        <v>1057020</v>
      </c>
      <c r="X93" s="43">
        <f t="shared" si="1"/>
        <v>1057.02</v>
      </c>
      <c r="Y93" s="47">
        <v>27746</v>
      </c>
      <c r="Z93" s="47">
        <v>24569</v>
      </c>
      <c r="AA93" s="47">
        <v>23535</v>
      </c>
      <c r="AB93" s="44">
        <f t="shared" si="2"/>
        <v>23.535</v>
      </c>
      <c r="AC93" s="47">
        <v>22300</v>
      </c>
      <c r="AD93" s="44">
        <f t="shared" si="3"/>
        <v>22.3</v>
      </c>
      <c r="AE93" s="48">
        <v>2.7</v>
      </c>
      <c r="AF93" s="48">
        <v>2.2999999999999998</v>
      </c>
      <c r="AG93" s="48">
        <v>2.2000000000000002</v>
      </c>
      <c r="AH93" s="48">
        <v>2.1</v>
      </c>
    </row>
    <row r="94" spans="18:34" ht="15.95" thickBot="1">
      <c r="R94" s="42" t="s">
        <v>118</v>
      </c>
      <c r="S94" s="43">
        <v>1522506</v>
      </c>
      <c r="T94" s="43">
        <v>1491740</v>
      </c>
      <c r="U94" s="43">
        <v>1493909</v>
      </c>
      <c r="V94" s="43">
        <f t="shared" si="0"/>
        <v>1493.9090000000001</v>
      </c>
      <c r="W94" s="43">
        <v>1498275</v>
      </c>
      <c r="X94" s="43">
        <f t="shared" si="1"/>
        <v>1498.2750000000001</v>
      </c>
      <c r="Y94" s="43">
        <v>148957</v>
      </c>
      <c r="Z94" s="43">
        <v>78860</v>
      </c>
      <c r="AA94" s="43">
        <v>77051</v>
      </c>
      <c r="AB94" s="44">
        <f t="shared" si="2"/>
        <v>77.051000000000002</v>
      </c>
      <c r="AC94" s="43">
        <v>76194</v>
      </c>
      <c r="AD94" s="44">
        <f t="shared" si="3"/>
        <v>76.194000000000003</v>
      </c>
      <c r="AE94" s="45">
        <v>9.8000000000000007</v>
      </c>
      <c r="AF94" s="45">
        <v>5.3</v>
      </c>
      <c r="AG94" s="45">
        <v>5.2</v>
      </c>
      <c r="AH94" s="45">
        <v>5.0999999999999996</v>
      </c>
    </row>
    <row r="95" spans="18:34" ht="29.1" thickBot="1">
      <c r="R95" s="46" t="s">
        <v>119</v>
      </c>
      <c r="S95" s="47">
        <v>754905</v>
      </c>
      <c r="T95" s="47">
        <v>754856</v>
      </c>
      <c r="U95" s="47">
        <v>755532</v>
      </c>
      <c r="V95" s="43">
        <f t="shared" si="0"/>
        <v>755.53200000000004</v>
      </c>
      <c r="W95" s="47">
        <v>756697</v>
      </c>
      <c r="X95" s="43">
        <f t="shared" si="1"/>
        <v>756.697</v>
      </c>
      <c r="Y95" s="47">
        <v>30382</v>
      </c>
      <c r="Z95" s="47">
        <v>22518</v>
      </c>
      <c r="AA95" s="47">
        <v>22154</v>
      </c>
      <c r="AB95" s="44">
        <f t="shared" si="2"/>
        <v>22.154</v>
      </c>
      <c r="AC95" s="47">
        <v>20476</v>
      </c>
      <c r="AD95" s="44">
        <f t="shared" si="3"/>
        <v>20.475999999999999</v>
      </c>
      <c r="AE95" s="48">
        <v>4</v>
      </c>
      <c r="AF95" s="48">
        <v>3</v>
      </c>
      <c r="AG95" s="48">
        <v>2.9</v>
      </c>
      <c r="AH95" s="48">
        <v>2.7</v>
      </c>
    </row>
    <row r="96" spans="18:34" ht="15.95" thickBot="1">
      <c r="R96" s="42" t="s">
        <v>120</v>
      </c>
      <c r="S96" s="43">
        <v>4652693</v>
      </c>
      <c r="T96" s="43">
        <v>4632670</v>
      </c>
      <c r="U96" s="43">
        <v>4641835</v>
      </c>
      <c r="V96" s="43">
        <f t="shared" si="0"/>
        <v>4641.835</v>
      </c>
      <c r="W96" s="43">
        <v>4624094</v>
      </c>
      <c r="X96" s="43">
        <f t="shared" si="1"/>
        <v>4624.0940000000001</v>
      </c>
      <c r="Y96" s="43">
        <v>334389</v>
      </c>
      <c r="Z96" s="43">
        <v>234108</v>
      </c>
      <c r="AA96" s="43">
        <v>238299</v>
      </c>
      <c r="AB96" s="44">
        <f t="shared" si="2"/>
        <v>238.29900000000001</v>
      </c>
      <c r="AC96" s="43">
        <v>214380</v>
      </c>
      <c r="AD96" s="44">
        <f t="shared" si="3"/>
        <v>214.38</v>
      </c>
      <c r="AE96" s="45">
        <v>7.2</v>
      </c>
      <c r="AF96" s="45">
        <v>5.0999999999999996</v>
      </c>
      <c r="AG96" s="45">
        <v>5.0999999999999996</v>
      </c>
      <c r="AH96" s="45">
        <v>4.5999999999999996</v>
      </c>
    </row>
    <row r="97" spans="18:34" ht="15.95" thickBot="1">
      <c r="R97" s="46" t="s">
        <v>121</v>
      </c>
      <c r="S97" s="47">
        <v>938825</v>
      </c>
      <c r="T97" s="47">
        <v>941516</v>
      </c>
      <c r="U97" s="47">
        <v>944728</v>
      </c>
      <c r="V97" s="43">
        <f t="shared" si="0"/>
        <v>944.72799999999995</v>
      </c>
      <c r="W97" s="47">
        <v>947441</v>
      </c>
      <c r="X97" s="43">
        <f t="shared" si="1"/>
        <v>947.44100000000003</v>
      </c>
      <c r="Y97" s="47">
        <v>68716</v>
      </c>
      <c r="Z97" s="47">
        <v>55101</v>
      </c>
      <c r="AA97" s="47">
        <v>55435</v>
      </c>
      <c r="AB97" s="44">
        <f t="shared" si="2"/>
        <v>55.435000000000002</v>
      </c>
      <c r="AC97" s="47">
        <v>53219</v>
      </c>
      <c r="AD97" s="44">
        <f t="shared" si="3"/>
        <v>53.219000000000001</v>
      </c>
      <c r="AE97" s="48">
        <v>7.3</v>
      </c>
      <c r="AF97" s="48">
        <v>5.9</v>
      </c>
      <c r="AG97" s="48">
        <v>5.9</v>
      </c>
      <c r="AH97" s="48">
        <v>5.6</v>
      </c>
    </row>
    <row r="98" spans="18:34" ht="15.95" thickBot="1">
      <c r="R98" s="42" t="s">
        <v>122</v>
      </c>
      <c r="S98" s="43">
        <v>9344821</v>
      </c>
      <c r="T98" s="43">
        <v>9364698</v>
      </c>
      <c r="U98" s="43">
        <v>9386918</v>
      </c>
      <c r="V98" s="43">
        <f t="shared" si="0"/>
        <v>9386.9179999999997</v>
      </c>
      <c r="W98" s="43">
        <v>9372270</v>
      </c>
      <c r="X98" s="43">
        <f t="shared" si="1"/>
        <v>9372.27</v>
      </c>
      <c r="Y98" s="43">
        <v>788985</v>
      </c>
      <c r="Z98" s="43">
        <v>505386</v>
      </c>
      <c r="AA98" s="43">
        <v>498661</v>
      </c>
      <c r="AB98" s="44">
        <f t="shared" si="2"/>
        <v>498.661</v>
      </c>
      <c r="AC98" s="43">
        <v>462249</v>
      </c>
      <c r="AD98" s="44">
        <f t="shared" si="3"/>
        <v>462.24900000000002</v>
      </c>
      <c r="AE98" s="45">
        <v>8.4</v>
      </c>
      <c r="AF98" s="45">
        <v>5.4</v>
      </c>
      <c r="AG98" s="45">
        <v>5.3</v>
      </c>
      <c r="AH98" s="45">
        <v>4.9000000000000004</v>
      </c>
    </row>
    <row r="99" spans="18:34" ht="29.1" thickBot="1">
      <c r="R99" s="42" t="s">
        <v>123</v>
      </c>
      <c r="S99" s="43">
        <v>4907319</v>
      </c>
      <c r="T99" s="43">
        <v>4991732</v>
      </c>
      <c r="U99" s="43">
        <v>5007104</v>
      </c>
      <c r="V99" s="43">
        <f t="shared" si="0"/>
        <v>5007.1040000000003</v>
      </c>
      <c r="W99" s="43">
        <v>5015032</v>
      </c>
      <c r="X99" s="43">
        <f t="shared" si="1"/>
        <v>5015.0320000000002</v>
      </c>
      <c r="Y99" s="43">
        <v>262814</v>
      </c>
      <c r="Z99" s="43">
        <v>207063</v>
      </c>
      <c r="AA99" s="43">
        <v>197415</v>
      </c>
      <c r="AB99" s="44">
        <f t="shared" si="2"/>
        <v>197.41499999999999</v>
      </c>
      <c r="AC99" s="43">
        <v>187258</v>
      </c>
      <c r="AD99" s="44">
        <f t="shared" si="3"/>
        <v>187.25800000000001</v>
      </c>
      <c r="AE99" s="45">
        <v>5.4</v>
      </c>
      <c r="AF99" s="45">
        <v>4.0999999999999996</v>
      </c>
      <c r="AG99" s="45">
        <v>3.9</v>
      </c>
      <c r="AH99" s="45">
        <v>3.7</v>
      </c>
    </row>
    <row r="100" spans="18:34" ht="29.1" thickBot="1">
      <c r="R100" s="46" t="s">
        <v>124</v>
      </c>
      <c r="S100" s="47">
        <v>406672</v>
      </c>
      <c r="T100" s="47">
        <v>406282</v>
      </c>
      <c r="U100" s="47">
        <v>408106</v>
      </c>
      <c r="V100" s="43">
        <f t="shared" si="0"/>
        <v>408.10599999999999</v>
      </c>
      <c r="W100" s="47">
        <v>409386</v>
      </c>
      <c r="X100" s="43">
        <f t="shared" si="1"/>
        <v>409.38600000000002</v>
      </c>
      <c r="Y100" s="47">
        <v>18275</v>
      </c>
      <c r="Z100" s="47">
        <v>12735</v>
      </c>
      <c r="AA100" s="47">
        <v>12470</v>
      </c>
      <c r="AB100" s="44">
        <f t="shared" si="2"/>
        <v>12.47</v>
      </c>
      <c r="AC100" s="47">
        <v>12003</v>
      </c>
      <c r="AD100" s="44">
        <f t="shared" si="3"/>
        <v>12.003</v>
      </c>
      <c r="AE100" s="48">
        <v>4.5</v>
      </c>
      <c r="AF100" s="48">
        <v>3.1</v>
      </c>
      <c r="AG100" s="48">
        <v>3.1</v>
      </c>
      <c r="AH100" s="48">
        <v>2.9</v>
      </c>
    </row>
    <row r="101" spans="18:34" ht="15.95" thickBot="1">
      <c r="R101" s="42" t="s">
        <v>125</v>
      </c>
      <c r="S101" s="43">
        <v>5714426</v>
      </c>
      <c r="T101" s="43">
        <v>5741266</v>
      </c>
      <c r="U101" s="43">
        <v>5743974</v>
      </c>
      <c r="V101" s="43">
        <f t="shared" si="0"/>
        <v>5743.9740000000002</v>
      </c>
      <c r="W101" s="43">
        <v>5749529</v>
      </c>
      <c r="X101" s="43">
        <f t="shared" si="1"/>
        <v>5749.5290000000005</v>
      </c>
      <c r="Y101" s="43">
        <v>333142</v>
      </c>
      <c r="Z101" s="43">
        <v>255828</v>
      </c>
      <c r="AA101" s="43">
        <v>246218</v>
      </c>
      <c r="AB101" s="44">
        <f t="shared" si="2"/>
        <v>246.21799999999999</v>
      </c>
      <c r="AC101" s="43">
        <v>241836</v>
      </c>
      <c r="AD101" s="44">
        <f t="shared" si="3"/>
        <v>241.83600000000001</v>
      </c>
      <c r="AE101" s="45">
        <v>5.8</v>
      </c>
      <c r="AF101" s="45">
        <v>4.5</v>
      </c>
      <c r="AG101" s="45">
        <v>4.3</v>
      </c>
      <c r="AH101" s="45">
        <v>4.2</v>
      </c>
    </row>
    <row r="102" spans="18:34" ht="15.95" thickBot="1">
      <c r="R102" s="42" t="s">
        <v>126</v>
      </c>
      <c r="S102" s="43">
        <v>1855894</v>
      </c>
      <c r="T102" s="43">
        <v>1849500</v>
      </c>
      <c r="U102" s="43">
        <v>1850707</v>
      </c>
      <c r="V102" s="43">
        <f t="shared" si="0"/>
        <v>1850.7070000000001</v>
      </c>
      <c r="W102" s="43">
        <v>1853643</v>
      </c>
      <c r="X102" s="43">
        <f t="shared" si="1"/>
        <v>1853.643</v>
      </c>
      <c r="Y102" s="43">
        <v>89331</v>
      </c>
      <c r="Z102" s="43">
        <v>52657</v>
      </c>
      <c r="AA102" s="43">
        <v>49607</v>
      </c>
      <c r="AB102" s="44">
        <f t="shared" si="2"/>
        <v>49.606999999999999</v>
      </c>
      <c r="AC102" s="43">
        <v>48947</v>
      </c>
      <c r="AD102" s="44">
        <f t="shared" si="3"/>
        <v>48.947000000000003</v>
      </c>
      <c r="AE102" s="45">
        <v>4.8</v>
      </c>
      <c r="AF102" s="45">
        <v>2.8</v>
      </c>
      <c r="AG102" s="45">
        <v>2.7</v>
      </c>
      <c r="AH102" s="45">
        <v>2.6</v>
      </c>
    </row>
    <row r="103" spans="18:34" ht="15.95" thickBot="1">
      <c r="R103" s="46" t="s">
        <v>127</v>
      </c>
      <c r="S103" s="47">
        <v>2137702</v>
      </c>
      <c r="T103" s="47">
        <v>2153595</v>
      </c>
      <c r="U103" s="47">
        <v>2166854</v>
      </c>
      <c r="V103" s="43">
        <f t="shared" si="0"/>
        <v>2166.8539999999998</v>
      </c>
      <c r="W103" s="47">
        <v>2175028</v>
      </c>
      <c r="X103" s="43">
        <f t="shared" si="1"/>
        <v>2175.0279999999998</v>
      </c>
      <c r="Y103" s="47">
        <v>133061</v>
      </c>
      <c r="Z103" s="47">
        <v>90704</v>
      </c>
      <c r="AA103" s="47">
        <v>91904</v>
      </c>
      <c r="AB103" s="44">
        <f t="shared" si="2"/>
        <v>91.903999999999996</v>
      </c>
      <c r="AC103" s="47">
        <v>87808</v>
      </c>
      <c r="AD103" s="44">
        <f t="shared" si="3"/>
        <v>87.808000000000007</v>
      </c>
      <c r="AE103" s="48">
        <v>6.2</v>
      </c>
      <c r="AF103" s="48">
        <v>4.2</v>
      </c>
      <c r="AG103" s="48">
        <v>4.2</v>
      </c>
      <c r="AH103" s="48">
        <v>4</v>
      </c>
    </row>
    <row r="104" spans="18:34" ht="29.1" thickBot="1">
      <c r="R104" s="42" t="s">
        <v>128</v>
      </c>
      <c r="S104" s="43">
        <v>6447713</v>
      </c>
      <c r="T104" s="43">
        <v>6367256</v>
      </c>
      <c r="U104" s="43">
        <v>6371408</v>
      </c>
      <c r="V104" s="43">
        <f t="shared" si="0"/>
        <v>6371.4080000000004</v>
      </c>
      <c r="W104" s="43">
        <v>6370224</v>
      </c>
      <c r="X104" s="43">
        <f t="shared" si="1"/>
        <v>6370.2240000000002</v>
      </c>
      <c r="Y104" s="43">
        <v>470573</v>
      </c>
      <c r="Z104" s="43">
        <v>350212</v>
      </c>
      <c r="AA104" s="43">
        <v>341023</v>
      </c>
      <c r="AB104" s="44">
        <f t="shared" si="2"/>
        <v>341.02300000000002</v>
      </c>
      <c r="AC104" s="43">
        <v>327906</v>
      </c>
      <c r="AD104" s="44">
        <f t="shared" si="3"/>
        <v>327.90600000000001</v>
      </c>
      <c r="AE104" s="45">
        <v>7.3</v>
      </c>
      <c r="AF104" s="45">
        <v>5.5</v>
      </c>
      <c r="AG104" s="45">
        <v>5.4</v>
      </c>
      <c r="AH104" s="45">
        <v>5.0999999999999996</v>
      </c>
    </row>
    <row r="105" spans="18:34" ht="15.95" thickBot="1">
      <c r="R105" s="46" t="s">
        <v>129</v>
      </c>
      <c r="S105" s="47">
        <v>567075</v>
      </c>
      <c r="T105" s="47">
        <v>569597</v>
      </c>
      <c r="U105" s="47">
        <v>568890</v>
      </c>
      <c r="V105" s="43">
        <f t="shared" si="0"/>
        <v>568.89</v>
      </c>
      <c r="W105" s="47">
        <v>568564</v>
      </c>
      <c r="X105" s="43">
        <f t="shared" si="1"/>
        <v>568.56399999999996</v>
      </c>
      <c r="Y105" s="47">
        <v>34689</v>
      </c>
      <c r="Z105" s="47">
        <v>25741</v>
      </c>
      <c r="AA105" s="47">
        <v>23989</v>
      </c>
      <c r="AB105" s="44">
        <f t="shared" si="2"/>
        <v>23.989000000000001</v>
      </c>
      <c r="AC105" s="47">
        <v>22320</v>
      </c>
      <c r="AD105" s="44">
        <f t="shared" si="3"/>
        <v>22.32</v>
      </c>
      <c r="AE105" s="48">
        <v>6.1</v>
      </c>
      <c r="AF105" s="48">
        <v>4.5</v>
      </c>
      <c r="AG105" s="48">
        <v>4.2</v>
      </c>
      <c r="AH105" s="48">
        <v>3.9</v>
      </c>
    </row>
    <row r="106" spans="18:34" ht="29.1" thickBot="1">
      <c r="R106" s="42" t="s">
        <v>130</v>
      </c>
      <c r="S106" s="43">
        <v>2350945</v>
      </c>
      <c r="T106" s="43">
        <v>2371298</v>
      </c>
      <c r="U106" s="43">
        <v>2374542</v>
      </c>
      <c r="V106" s="43">
        <f t="shared" si="0"/>
        <v>2374.5419999999999</v>
      </c>
      <c r="W106" s="43">
        <v>2378364</v>
      </c>
      <c r="X106" s="43">
        <f t="shared" si="1"/>
        <v>2378.364</v>
      </c>
      <c r="Y106" s="43">
        <v>104414</v>
      </c>
      <c r="Z106" s="43">
        <v>84737</v>
      </c>
      <c r="AA106" s="43">
        <v>82242</v>
      </c>
      <c r="AB106" s="44">
        <f t="shared" si="2"/>
        <v>82.242000000000004</v>
      </c>
      <c r="AC106" s="43">
        <v>82658</v>
      </c>
      <c r="AD106" s="44">
        <f t="shared" si="3"/>
        <v>82.658000000000001</v>
      </c>
      <c r="AE106" s="45">
        <v>4.4000000000000004</v>
      </c>
      <c r="AF106" s="45">
        <v>3.6</v>
      </c>
      <c r="AG106" s="45">
        <v>3.5</v>
      </c>
      <c r="AH106" s="45">
        <v>3.5</v>
      </c>
    </row>
    <row r="107" spans="18:34" ht="29.1" thickBot="1">
      <c r="R107" s="46" t="s">
        <v>131</v>
      </c>
      <c r="S107" s="47">
        <v>464605</v>
      </c>
      <c r="T107" s="47">
        <v>469909</v>
      </c>
      <c r="U107" s="47">
        <v>470664</v>
      </c>
      <c r="V107" s="43">
        <f t="shared" si="0"/>
        <v>470.66399999999999</v>
      </c>
      <c r="W107" s="47">
        <v>471268</v>
      </c>
      <c r="X107" s="43">
        <f t="shared" si="1"/>
        <v>471.26799999999997</v>
      </c>
      <c r="Y107" s="47">
        <v>14802</v>
      </c>
      <c r="Z107" s="47">
        <v>13619</v>
      </c>
      <c r="AA107" s="47">
        <v>12968</v>
      </c>
      <c r="AB107" s="44">
        <f t="shared" si="2"/>
        <v>12.968</v>
      </c>
      <c r="AC107" s="47">
        <v>12405</v>
      </c>
      <c r="AD107" s="44">
        <f t="shared" si="3"/>
        <v>12.404999999999999</v>
      </c>
      <c r="AE107" s="48">
        <v>3.2</v>
      </c>
      <c r="AF107" s="48">
        <v>2.9</v>
      </c>
      <c r="AG107" s="48">
        <v>2.8</v>
      </c>
      <c r="AH107" s="48">
        <v>2.6</v>
      </c>
    </row>
    <row r="108" spans="18:34" ht="15.95" thickBot="1">
      <c r="R108" s="42" t="s">
        <v>132</v>
      </c>
      <c r="S108" s="43">
        <v>3312632</v>
      </c>
      <c r="T108" s="43">
        <v>3339846</v>
      </c>
      <c r="U108" s="43">
        <v>3346464</v>
      </c>
      <c r="V108" s="43">
        <f t="shared" si="0"/>
        <v>3346.4639999999999</v>
      </c>
      <c r="W108" s="43">
        <v>3356915</v>
      </c>
      <c r="X108" s="43">
        <f t="shared" si="1"/>
        <v>3356.915</v>
      </c>
      <c r="Y108" s="43">
        <v>166302</v>
      </c>
      <c r="Z108" s="43">
        <v>119824</v>
      </c>
      <c r="AA108" s="43">
        <v>116748</v>
      </c>
      <c r="AB108" s="44">
        <f t="shared" si="2"/>
        <v>116.748</v>
      </c>
      <c r="AC108" s="43">
        <v>113926</v>
      </c>
      <c r="AD108" s="44">
        <f t="shared" si="3"/>
        <v>113.926</v>
      </c>
      <c r="AE108" s="45">
        <v>5</v>
      </c>
      <c r="AF108" s="45">
        <v>3.6</v>
      </c>
      <c r="AG108" s="45">
        <v>3.5</v>
      </c>
      <c r="AH108" s="45">
        <v>3.4</v>
      </c>
    </row>
    <row r="109" spans="18:34" ht="15.95" thickBot="1">
      <c r="R109" s="46" t="s">
        <v>133</v>
      </c>
      <c r="S109" s="47">
        <v>14108447</v>
      </c>
      <c r="T109" s="47">
        <v>14282879</v>
      </c>
      <c r="U109" s="47">
        <v>14333539</v>
      </c>
      <c r="V109" s="43">
        <f t="shared" si="0"/>
        <v>14333.539000000001</v>
      </c>
      <c r="W109" s="47">
        <v>14374029</v>
      </c>
      <c r="X109" s="43">
        <f t="shared" si="1"/>
        <v>14374.029</v>
      </c>
      <c r="Y109" s="47">
        <v>929683</v>
      </c>
      <c r="Z109" s="47">
        <v>687603</v>
      </c>
      <c r="AA109" s="47">
        <v>687991</v>
      </c>
      <c r="AB109" s="44">
        <f t="shared" si="2"/>
        <v>687.99099999999999</v>
      </c>
      <c r="AC109" s="47">
        <v>675341</v>
      </c>
      <c r="AD109" s="44">
        <f t="shared" si="3"/>
        <v>675.34100000000001</v>
      </c>
      <c r="AE109" s="48">
        <v>6.6</v>
      </c>
      <c r="AF109" s="48">
        <v>4.8</v>
      </c>
      <c r="AG109" s="48">
        <v>4.8</v>
      </c>
      <c r="AH109" s="48">
        <v>4.7</v>
      </c>
    </row>
    <row r="110" spans="18:34" ht="15.95" thickBot="1">
      <c r="R110" s="42" t="s">
        <v>134</v>
      </c>
      <c r="S110" s="43">
        <v>1665906</v>
      </c>
      <c r="T110" s="43">
        <v>1692122</v>
      </c>
      <c r="U110" s="43">
        <v>1693957</v>
      </c>
      <c r="V110" s="43">
        <f t="shared" si="0"/>
        <v>1693.9570000000001</v>
      </c>
      <c r="W110" s="43">
        <v>1697219</v>
      </c>
      <c r="X110" s="43">
        <f t="shared" si="1"/>
        <v>1697.2190000000001</v>
      </c>
      <c r="Y110" s="43">
        <v>52269</v>
      </c>
      <c r="Z110" s="43">
        <v>38788</v>
      </c>
      <c r="AA110" s="43">
        <v>37357</v>
      </c>
      <c r="AB110" s="44">
        <f t="shared" si="2"/>
        <v>37.356999999999999</v>
      </c>
      <c r="AC110" s="43">
        <v>35277</v>
      </c>
      <c r="AD110" s="44">
        <f t="shared" si="3"/>
        <v>35.277000000000001</v>
      </c>
      <c r="AE110" s="45">
        <v>3.1</v>
      </c>
      <c r="AF110" s="45">
        <v>2.2999999999999998</v>
      </c>
      <c r="AG110" s="45">
        <v>2.2000000000000002</v>
      </c>
      <c r="AH110" s="45">
        <v>2.1</v>
      </c>
    </row>
    <row r="111" spans="18:34" ht="15.95" thickBot="1">
      <c r="R111" s="46" t="s">
        <v>135</v>
      </c>
      <c r="S111" s="47">
        <v>327042</v>
      </c>
      <c r="T111" s="47">
        <v>328535</v>
      </c>
      <c r="U111" s="47">
        <v>329365</v>
      </c>
      <c r="V111" s="43">
        <f t="shared" si="0"/>
        <v>329.36500000000001</v>
      </c>
      <c r="W111" s="47">
        <v>330032</v>
      </c>
      <c r="X111" s="43">
        <f t="shared" si="1"/>
        <v>330.03199999999998</v>
      </c>
      <c r="Y111" s="47">
        <v>12679</v>
      </c>
      <c r="Z111" s="47">
        <v>10109</v>
      </c>
      <c r="AA111" s="47">
        <v>9943</v>
      </c>
      <c r="AB111" s="44">
        <f t="shared" si="2"/>
        <v>9.9429999999999996</v>
      </c>
      <c r="AC111" s="47">
        <v>9528</v>
      </c>
      <c r="AD111" s="44">
        <f t="shared" si="3"/>
        <v>9.5280000000000005</v>
      </c>
      <c r="AE111" s="48">
        <v>3.9</v>
      </c>
      <c r="AF111" s="48">
        <v>3.1</v>
      </c>
      <c r="AG111" s="48">
        <v>3</v>
      </c>
      <c r="AH111" s="48">
        <v>2.9</v>
      </c>
    </row>
    <row r="112" spans="18:34" ht="15.95" thickBot="1">
      <c r="R112" s="42" t="s">
        <v>136</v>
      </c>
      <c r="S112" s="43">
        <v>4269666</v>
      </c>
      <c r="T112" s="43">
        <v>4261296</v>
      </c>
      <c r="U112" s="43">
        <v>4277852</v>
      </c>
      <c r="V112" s="43">
        <f t="shared" si="0"/>
        <v>4277.8519999999999</v>
      </c>
      <c r="W112" s="43">
        <v>4291990</v>
      </c>
      <c r="X112" s="43">
        <f t="shared" si="1"/>
        <v>4291.99</v>
      </c>
      <c r="Y112" s="43">
        <v>197074</v>
      </c>
      <c r="Z112" s="43">
        <v>141153</v>
      </c>
      <c r="AA112" s="43">
        <v>139334</v>
      </c>
      <c r="AB112" s="44">
        <f t="shared" si="2"/>
        <v>139.334</v>
      </c>
      <c r="AC112" s="43">
        <v>136004</v>
      </c>
      <c r="AD112" s="44">
        <f t="shared" si="3"/>
        <v>136.00399999999999</v>
      </c>
      <c r="AE112" s="45">
        <v>4.5999999999999996</v>
      </c>
      <c r="AF112" s="45">
        <v>3.3</v>
      </c>
      <c r="AG112" s="45">
        <v>3.3</v>
      </c>
      <c r="AH112" s="45">
        <v>3.2</v>
      </c>
    </row>
    <row r="113" spans="18:34" ht="15.95" thickBot="1">
      <c r="R113" s="46" t="s">
        <v>137</v>
      </c>
      <c r="S113" s="47">
        <v>3871096</v>
      </c>
      <c r="T113" s="47">
        <v>3943843</v>
      </c>
      <c r="U113" s="47">
        <v>3960412</v>
      </c>
      <c r="V113" s="43">
        <f t="shared" si="0"/>
        <v>3960.4119999999998</v>
      </c>
      <c r="W113" s="47">
        <v>3982399</v>
      </c>
      <c r="X113" s="43">
        <f t="shared" si="1"/>
        <v>3982.3989999999999</v>
      </c>
      <c r="Y113" s="47">
        <v>234470</v>
      </c>
      <c r="Z113" s="47">
        <v>177141</v>
      </c>
      <c r="AA113" s="47">
        <v>173859</v>
      </c>
      <c r="AB113" s="44">
        <f t="shared" si="2"/>
        <v>173.85900000000001</v>
      </c>
      <c r="AC113" s="47">
        <v>170771</v>
      </c>
      <c r="AD113" s="44">
        <f t="shared" si="3"/>
        <v>170.77099999999999</v>
      </c>
      <c r="AE113" s="48">
        <v>6.1</v>
      </c>
      <c r="AF113" s="48">
        <v>4.5</v>
      </c>
      <c r="AG113" s="48">
        <v>4.4000000000000004</v>
      </c>
      <c r="AH113" s="48">
        <v>4.3</v>
      </c>
    </row>
    <row r="114" spans="18:34" ht="29.1" thickBot="1">
      <c r="R114" s="46" t="s">
        <v>138</v>
      </c>
      <c r="S114" s="47">
        <v>782743</v>
      </c>
      <c r="T114" s="47">
        <v>792320</v>
      </c>
      <c r="U114" s="47">
        <v>793335</v>
      </c>
      <c r="V114" s="43">
        <f t="shared" si="0"/>
        <v>793.33500000000004</v>
      </c>
      <c r="W114" s="47">
        <v>793890</v>
      </c>
      <c r="X114" s="43">
        <f t="shared" si="1"/>
        <v>793.89</v>
      </c>
      <c r="Y114" s="47">
        <v>45092</v>
      </c>
      <c r="Z114" s="47">
        <v>33871</v>
      </c>
      <c r="AA114" s="47">
        <v>32197</v>
      </c>
      <c r="AB114" s="44">
        <f t="shared" si="2"/>
        <v>32.197000000000003</v>
      </c>
      <c r="AC114" s="47">
        <v>30784</v>
      </c>
      <c r="AD114" s="44">
        <f t="shared" si="3"/>
        <v>30.783999999999999</v>
      </c>
      <c r="AE114" s="48">
        <v>5.8</v>
      </c>
      <c r="AF114" s="48">
        <v>4.3</v>
      </c>
      <c r="AG114" s="48">
        <v>4.0999999999999996</v>
      </c>
      <c r="AH114" s="48">
        <v>3.9</v>
      </c>
    </row>
    <row r="115" spans="18:34" ht="15.95" thickBot="1">
      <c r="R115" s="42" t="s">
        <v>139</v>
      </c>
      <c r="S115" s="43">
        <v>3126624</v>
      </c>
      <c r="T115" s="43">
        <v>3135065</v>
      </c>
      <c r="U115" s="43">
        <v>3137011</v>
      </c>
      <c r="V115" s="43">
        <f t="shared" si="0"/>
        <v>3137.011</v>
      </c>
      <c r="W115" s="43">
        <v>3139628</v>
      </c>
      <c r="X115" s="43">
        <f t="shared" si="1"/>
        <v>3139.6280000000002</v>
      </c>
      <c r="Y115" s="43">
        <v>138364</v>
      </c>
      <c r="Z115" s="43">
        <v>96541</v>
      </c>
      <c r="AA115" s="43">
        <v>93107</v>
      </c>
      <c r="AB115" s="44">
        <f t="shared" si="2"/>
        <v>93.106999999999999</v>
      </c>
      <c r="AC115" s="43">
        <v>90745</v>
      </c>
      <c r="AD115" s="44">
        <f t="shared" si="3"/>
        <v>90.745000000000005</v>
      </c>
      <c r="AE115" s="45">
        <v>4.4000000000000004</v>
      </c>
      <c r="AF115" s="45">
        <v>3.1</v>
      </c>
      <c r="AG115" s="45">
        <v>3</v>
      </c>
      <c r="AH115" s="45">
        <v>2.9</v>
      </c>
    </row>
    <row r="116" spans="18:34" ht="15.95" thickBot="1">
      <c r="R116" s="46" t="s">
        <v>140</v>
      </c>
      <c r="S116" s="47">
        <v>290883</v>
      </c>
      <c r="T116" s="47">
        <v>289831</v>
      </c>
      <c r="U116" s="47">
        <v>290102</v>
      </c>
      <c r="V116" s="43">
        <f t="shared" si="0"/>
        <v>290.10199999999998</v>
      </c>
      <c r="W116" s="47">
        <v>290293</v>
      </c>
      <c r="X116" s="43">
        <f t="shared" si="1"/>
        <v>290.29300000000001</v>
      </c>
      <c r="Y116" s="47">
        <v>14654</v>
      </c>
      <c r="Z116" s="47">
        <v>11548</v>
      </c>
      <c r="AA116" s="47">
        <v>11039</v>
      </c>
      <c r="AB116" s="44">
        <f t="shared" si="2"/>
        <v>11.039</v>
      </c>
      <c r="AC116" s="47">
        <v>10600</v>
      </c>
      <c r="AD116" s="44">
        <f t="shared" si="3"/>
        <v>10.6</v>
      </c>
      <c r="AE116" s="48">
        <v>5</v>
      </c>
      <c r="AF116" s="48">
        <v>4</v>
      </c>
      <c r="AG116" s="48">
        <v>3.8</v>
      </c>
      <c r="AH116" s="48">
        <v>3.7</v>
      </c>
    </row>
  </sheetData>
  <mergeCells count="3">
    <mergeCell ref="R61:AD61"/>
    <mergeCell ref="R62:R65"/>
    <mergeCell ref="S62:X62"/>
  </mergeCells>
  <hyperlinks>
    <hyperlink ref="AH65" r:id="rId1" location="lau_srd_tb1.f.p" tooltip="Preliminary" display="https://www.bls.gov/news.release/laus.t01.htm - lau_srd_tb1.f.p" xr:uid="{F673679E-60A6-6A45-A7AF-B901AB44A9A6}"/>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EAC-8EA5-824C-8E33-9785244F260D}">
  <dimension ref="A1:JK289"/>
  <sheetViews>
    <sheetView zoomScale="75" zoomScaleNormal="75" workbookViewId="0">
      <pane xSplit="1" topLeftCell="AS1" activePane="topRight" state="frozen"/>
      <selection pane="topRight" activeCell="B4" sqref="B4"/>
    </sheetView>
  </sheetViews>
  <sheetFormatPr defaultColWidth="9.140625" defaultRowHeight="15"/>
  <cols>
    <col min="1" max="1" width="34.7109375" customWidth="1"/>
    <col min="2" max="2" width="13.42578125" customWidth="1"/>
    <col min="3" max="3" width="13" customWidth="1"/>
    <col min="4" max="4" width="13.42578125" customWidth="1"/>
    <col min="5" max="5" width="13" customWidth="1"/>
    <col min="6" max="8" width="13.42578125" customWidth="1"/>
    <col min="9" max="9" width="14.42578125" customWidth="1"/>
    <col min="10" max="10" width="13" customWidth="1"/>
    <col min="11" max="14" width="13.42578125" customWidth="1"/>
    <col min="15" max="15" width="13" customWidth="1"/>
    <col min="16" max="16" width="13.42578125" customWidth="1"/>
    <col min="17" max="17" width="13" customWidth="1"/>
    <col min="18" max="18" width="13.42578125" customWidth="1"/>
    <col min="19" max="19" width="10.42578125" style="49" customWidth="1"/>
    <col min="20" max="20" width="12" style="49" customWidth="1"/>
    <col min="21" max="21" width="13" style="49" customWidth="1"/>
    <col min="22" max="22" width="13.7109375" style="49" customWidth="1"/>
    <col min="23" max="23" width="13" style="49" customWidth="1"/>
    <col min="24" max="24" width="14.140625" style="49" customWidth="1"/>
    <col min="25" max="25" width="12.85546875" style="49" customWidth="1"/>
    <col min="26" max="26" width="12" style="49" customWidth="1"/>
    <col min="27" max="27" width="13" style="49" customWidth="1"/>
    <col min="28" max="28" width="13.7109375" style="49" customWidth="1"/>
    <col min="29" max="29" width="13" style="49" customWidth="1"/>
    <col min="30" max="30" width="13.7109375" style="49" customWidth="1"/>
    <col min="31" max="31" width="12.85546875" style="49" customWidth="1"/>
    <col min="32" max="32" width="13.42578125" customWidth="1"/>
    <col min="33" max="35" width="13" customWidth="1"/>
    <col min="36" max="36" width="13.42578125" customWidth="1"/>
    <col min="37" max="37" width="10.7109375" customWidth="1"/>
    <col min="38" max="39" width="13" customWidth="1"/>
    <col min="40" max="40" width="14.42578125" customWidth="1"/>
    <col min="41" max="41" width="13" customWidth="1"/>
    <col min="42" max="42" width="14.85546875" customWidth="1"/>
    <col min="43" max="43" width="11.28515625" customWidth="1"/>
    <col min="44" max="44" width="12.140625" customWidth="1"/>
    <col min="45" max="45" width="13" customWidth="1"/>
    <col min="46" max="46" width="14" customWidth="1"/>
    <col min="47" max="47" width="13" customWidth="1"/>
    <col min="48" max="48" width="14" customWidth="1"/>
    <col min="49" max="49" width="9.7109375" customWidth="1"/>
    <col min="50" max="50" width="11.7109375" customWidth="1"/>
    <col min="51" max="53" width="13" customWidth="1"/>
    <col min="54" max="54" width="14.85546875" customWidth="1"/>
    <col min="55" max="58" width="9.7109375" customWidth="1"/>
    <col min="59" max="61" width="11.28515625" style="3" customWidth="1"/>
    <col min="62" max="62" width="9.7109375" customWidth="1"/>
    <col min="63" max="63" width="8.140625" customWidth="1"/>
    <col min="64" max="77" width="13.42578125" customWidth="1"/>
    <col min="78" max="82" width="10.28515625" customWidth="1"/>
    <col min="83" max="83" width="12.42578125" customWidth="1"/>
    <col min="84" max="87" width="10.28515625" customWidth="1"/>
    <col min="88" max="129" width="13.42578125" customWidth="1"/>
    <col min="130" max="130" width="9" customWidth="1"/>
    <col min="131" max="139" width="10.42578125" customWidth="1"/>
    <col min="140" max="144" width="13.42578125" customWidth="1"/>
    <col min="145" max="145" width="15.85546875" customWidth="1"/>
    <col min="146" max="175" width="13.42578125" customWidth="1"/>
    <col min="176" max="176" width="15" customWidth="1"/>
    <col min="177" max="190" width="13.42578125" customWidth="1"/>
    <col min="191" max="191" width="11.85546875" customWidth="1"/>
    <col min="192" max="280" width="13.42578125" customWidth="1"/>
  </cols>
  <sheetData>
    <row r="1" spans="1:70" ht="63" customHeight="1">
      <c r="S1"/>
      <c r="T1"/>
      <c r="U1"/>
      <c r="V1"/>
      <c r="W1"/>
      <c r="X1"/>
      <c r="Y1"/>
      <c r="Z1"/>
      <c r="AA1"/>
      <c r="AB1"/>
      <c r="AC1"/>
      <c r="AD1"/>
      <c r="AE1"/>
      <c r="BG1"/>
      <c r="BH1"/>
      <c r="BI1"/>
    </row>
    <row r="2" spans="1:70" ht="18.95">
      <c r="A2" s="5" t="s">
        <v>141</v>
      </c>
    </row>
    <row r="3" spans="1:70">
      <c r="A3" t="s">
        <v>142</v>
      </c>
    </row>
    <row r="4" spans="1:70">
      <c r="A4" t="s">
        <v>143</v>
      </c>
    </row>
    <row r="5" spans="1:70">
      <c r="A5" t="s">
        <v>144</v>
      </c>
    </row>
    <row r="7" spans="1:70">
      <c r="A7" t="s">
        <v>145</v>
      </c>
    </row>
    <row r="8" spans="1:70">
      <c r="A8" s="323" t="s">
        <v>146</v>
      </c>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row>
    <row r="9" spans="1:70">
      <c r="A9" s="323" t="s">
        <v>147</v>
      </c>
      <c r="B9" s="323"/>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row>
    <row r="10" spans="1:70">
      <c r="A10" s="325" t="s">
        <v>148</v>
      </c>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row>
    <row r="11" spans="1:70" ht="15.75" customHeight="1">
      <c r="S11"/>
      <c r="T11"/>
      <c r="U11"/>
      <c r="V11"/>
      <c r="W11"/>
      <c r="X11"/>
      <c r="Y11"/>
      <c r="Z11"/>
      <c r="AA11"/>
      <c r="AB11"/>
      <c r="AC11"/>
      <c r="AD11"/>
      <c r="AE11"/>
      <c r="BG11"/>
      <c r="BH11"/>
      <c r="BI11"/>
    </row>
    <row r="12" spans="1:70">
      <c r="S12"/>
      <c r="T12"/>
      <c r="U12"/>
      <c r="V12"/>
      <c r="W12"/>
      <c r="X12"/>
      <c r="Y12"/>
      <c r="Z12"/>
      <c r="AA12"/>
      <c r="AB12"/>
      <c r="AC12"/>
      <c r="AD12"/>
      <c r="AE12"/>
      <c r="BG12"/>
      <c r="BH12"/>
      <c r="BI12"/>
    </row>
    <row r="13" spans="1:70">
      <c r="A13" s="50"/>
      <c r="B13" s="51" t="s">
        <v>149</v>
      </c>
      <c r="C13" s="52"/>
      <c r="D13" s="52"/>
      <c r="E13" s="52"/>
      <c r="F13" s="52"/>
      <c r="G13" s="53"/>
      <c r="H13" s="51" t="s">
        <v>150</v>
      </c>
      <c r="I13" s="52"/>
      <c r="J13" s="52"/>
      <c r="K13" s="52"/>
      <c r="L13" s="52"/>
      <c r="M13" s="53"/>
      <c r="N13" s="51" t="s">
        <v>151</v>
      </c>
      <c r="O13" s="52"/>
      <c r="P13" s="52"/>
      <c r="Q13" s="52"/>
      <c r="R13" s="52"/>
      <c r="S13" s="53"/>
      <c r="T13" s="51" t="s">
        <v>152</v>
      </c>
      <c r="U13" s="52"/>
      <c r="V13" s="52"/>
      <c r="W13" s="52"/>
      <c r="X13" s="52"/>
      <c r="Y13" s="53"/>
      <c r="Z13" s="51" t="s">
        <v>153</v>
      </c>
      <c r="AA13" s="52"/>
      <c r="AB13" s="52"/>
      <c r="AC13" s="52"/>
      <c r="AD13" s="52"/>
      <c r="AE13" s="53"/>
      <c r="AF13" s="51" t="s">
        <v>154</v>
      </c>
      <c r="AG13" s="52"/>
      <c r="AH13" s="52"/>
      <c r="AI13" s="52"/>
      <c r="AJ13" s="52"/>
      <c r="AK13" s="53"/>
      <c r="AL13" s="51" t="s">
        <v>155</v>
      </c>
      <c r="AM13" s="52"/>
      <c r="AN13" s="52"/>
      <c r="AO13" s="52"/>
      <c r="AP13" s="52"/>
      <c r="AQ13" s="53"/>
      <c r="AR13" s="51" t="s">
        <v>156</v>
      </c>
      <c r="AS13" s="52"/>
      <c r="AT13" s="52"/>
      <c r="AU13" s="52"/>
      <c r="AV13" s="52"/>
      <c r="AW13" s="53"/>
      <c r="AX13" s="51" t="s">
        <v>157</v>
      </c>
      <c r="AY13" s="52"/>
      <c r="AZ13" s="52"/>
      <c r="BA13" s="52"/>
      <c r="BB13" s="52"/>
      <c r="BC13" s="53"/>
      <c r="BG13"/>
      <c r="BH13"/>
      <c r="BI13"/>
    </row>
    <row r="14" spans="1:70" ht="17.100000000000001">
      <c r="A14" s="54" t="s">
        <v>17</v>
      </c>
      <c r="B14" s="55" t="s">
        <v>158</v>
      </c>
      <c r="C14" s="56" t="s">
        <v>159</v>
      </c>
      <c r="D14" s="56" t="s">
        <v>160</v>
      </c>
      <c r="E14" s="56" t="s">
        <v>161</v>
      </c>
      <c r="F14" s="57" t="s">
        <v>162</v>
      </c>
      <c r="G14" s="57" t="s">
        <v>163</v>
      </c>
      <c r="H14" s="55" t="s">
        <v>158</v>
      </c>
      <c r="I14" s="56" t="s">
        <v>159</v>
      </c>
      <c r="J14" s="56" t="s">
        <v>160</v>
      </c>
      <c r="K14" s="56" t="s">
        <v>161</v>
      </c>
      <c r="L14" s="57" t="s">
        <v>162</v>
      </c>
      <c r="M14" s="58" t="s">
        <v>163</v>
      </c>
      <c r="N14" s="55" t="s">
        <v>158</v>
      </c>
      <c r="O14" s="56" t="s">
        <v>159</v>
      </c>
      <c r="P14" s="56" t="s">
        <v>160</v>
      </c>
      <c r="Q14" s="56" t="s">
        <v>161</v>
      </c>
      <c r="R14" s="57" t="s">
        <v>162</v>
      </c>
      <c r="S14" s="58" t="s">
        <v>163</v>
      </c>
      <c r="T14" s="55" t="s">
        <v>158</v>
      </c>
      <c r="U14" s="56" t="s">
        <v>159</v>
      </c>
      <c r="V14" s="56" t="s">
        <v>160</v>
      </c>
      <c r="W14" s="56" t="s">
        <v>161</v>
      </c>
      <c r="X14" s="57" t="s">
        <v>162</v>
      </c>
      <c r="Y14" s="58" t="s">
        <v>163</v>
      </c>
      <c r="Z14" s="55" t="s">
        <v>158</v>
      </c>
      <c r="AA14" s="56" t="s">
        <v>159</v>
      </c>
      <c r="AB14" s="56" t="s">
        <v>160</v>
      </c>
      <c r="AC14" s="56" t="s">
        <v>161</v>
      </c>
      <c r="AD14" s="57" t="s">
        <v>162</v>
      </c>
      <c r="AE14" s="58" t="s">
        <v>163</v>
      </c>
      <c r="AF14" s="55" t="s">
        <v>158</v>
      </c>
      <c r="AG14" s="56" t="s">
        <v>159</v>
      </c>
      <c r="AH14" s="56" t="s">
        <v>160</v>
      </c>
      <c r="AI14" s="56" t="s">
        <v>161</v>
      </c>
      <c r="AJ14" s="57" t="s">
        <v>162</v>
      </c>
      <c r="AK14" s="58" t="s">
        <v>163</v>
      </c>
      <c r="AL14" s="55" t="s">
        <v>158</v>
      </c>
      <c r="AM14" s="56" t="s">
        <v>159</v>
      </c>
      <c r="AN14" s="56" t="s">
        <v>160</v>
      </c>
      <c r="AO14" s="56" t="s">
        <v>161</v>
      </c>
      <c r="AP14" s="57" t="s">
        <v>162</v>
      </c>
      <c r="AQ14" s="58" t="s">
        <v>163</v>
      </c>
      <c r="AR14" s="55" t="s">
        <v>158</v>
      </c>
      <c r="AS14" s="56" t="s">
        <v>159</v>
      </c>
      <c r="AT14" s="56" t="s">
        <v>160</v>
      </c>
      <c r="AU14" s="56" t="s">
        <v>161</v>
      </c>
      <c r="AV14" s="57" t="s">
        <v>162</v>
      </c>
      <c r="AW14" s="58" t="s">
        <v>163</v>
      </c>
      <c r="AX14" s="59" t="s">
        <v>158</v>
      </c>
      <c r="AY14" s="56" t="s">
        <v>159</v>
      </c>
      <c r="AZ14" s="56" t="s">
        <v>160</v>
      </c>
      <c r="BA14" s="56" t="s">
        <v>161</v>
      </c>
      <c r="BB14" s="60" t="s">
        <v>162</v>
      </c>
      <c r="BC14" s="61" t="s">
        <v>163</v>
      </c>
      <c r="BG14"/>
      <c r="BH14"/>
      <c r="BI14"/>
    </row>
    <row r="15" spans="1:70">
      <c r="A15" s="62" t="s">
        <v>90</v>
      </c>
      <c r="B15" s="63">
        <v>2086.5</v>
      </c>
      <c r="C15" s="63">
        <v>2067.5</v>
      </c>
      <c r="D15" s="63">
        <v>2079.6</v>
      </c>
      <c r="E15" s="63">
        <v>2079.1</v>
      </c>
      <c r="F15" s="64">
        <f>E15-B15</f>
        <v>-7.4000000000000909</v>
      </c>
      <c r="G15" s="65">
        <f>F15/B15</f>
        <v>-3.5466091540858331E-3</v>
      </c>
      <c r="H15" s="66">
        <v>95</v>
      </c>
      <c r="I15" s="67">
        <v>98.7</v>
      </c>
      <c r="J15" s="67">
        <v>99.2</v>
      </c>
      <c r="K15" s="67">
        <v>99.4</v>
      </c>
      <c r="L15" s="66">
        <f>K15-H15</f>
        <v>4.4000000000000057</v>
      </c>
      <c r="M15" s="68">
        <f>L15/H15</f>
        <v>4.6315789473684268E-2</v>
      </c>
      <c r="N15" s="69">
        <v>270.7</v>
      </c>
      <c r="O15" s="69">
        <v>267.89999999999998</v>
      </c>
      <c r="P15" s="69">
        <v>268.3</v>
      </c>
      <c r="Q15" s="69">
        <v>269.10000000000002</v>
      </c>
      <c r="R15" s="69">
        <f>Q15-N15</f>
        <v>-1.5999999999999659</v>
      </c>
      <c r="S15" s="70">
        <f>R15/N15</f>
        <v>-5.9106021425931509E-3</v>
      </c>
      <c r="T15" s="66">
        <v>383.6</v>
      </c>
      <c r="U15" s="67">
        <v>403.3</v>
      </c>
      <c r="V15" s="67">
        <v>401.2</v>
      </c>
      <c r="W15" s="67">
        <v>400.9</v>
      </c>
      <c r="X15" s="67">
        <f>W15-T15</f>
        <v>17.299999999999955</v>
      </c>
      <c r="Y15" s="71">
        <f>X15/T15</f>
        <v>4.5099061522419062E-2</v>
      </c>
      <c r="Z15" s="69">
        <v>97.8</v>
      </c>
      <c r="AA15" s="72">
        <v>97.1</v>
      </c>
      <c r="AB15" s="72">
        <v>97.5</v>
      </c>
      <c r="AC15" s="72">
        <v>97</v>
      </c>
      <c r="AD15" s="72">
        <f>AC15-Z15</f>
        <v>-0.79999999999999716</v>
      </c>
      <c r="AE15" s="73">
        <f>AD15/Z15</f>
        <v>-8.1799591002044703E-3</v>
      </c>
      <c r="AF15" s="66">
        <v>253.2</v>
      </c>
      <c r="AG15" s="67">
        <v>252.6</v>
      </c>
      <c r="AH15" s="67">
        <v>259.60000000000002</v>
      </c>
      <c r="AI15" s="67">
        <v>252</v>
      </c>
      <c r="AJ15" s="67">
        <f>AI15-AF15</f>
        <v>-1.1999999999999886</v>
      </c>
      <c r="AK15" s="71">
        <f>AJ15/AF15</f>
        <v>-4.7393364928909505E-3</v>
      </c>
      <c r="AL15" s="69">
        <v>252.3</v>
      </c>
      <c r="AM15" s="72">
        <v>242</v>
      </c>
      <c r="AN15" s="72">
        <v>243</v>
      </c>
      <c r="AO15" s="72">
        <v>245.8</v>
      </c>
      <c r="AP15" s="72">
        <f>AO15-AL15</f>
        <v>-6.5</v>
      </c>
      <c r="AQ15" s="73">
        <f>AP15/AL15</f>
        <v>-2.5762980578676178E-2</v>
      </c>
      <c r="AR15" s="66">
        <v>209.1</v>
      </c>
      <c r="AS15" s="67">
        <v>193.2</v>
      </c>
      <c r="AT15" s="67">
        <v>193.3</v>
      </c>
      <c r="AU15" s="67">
        <v>193.6</v>
      </c>
      <c r="AV15" s="67">
        <f>AU15-AR15</f>
        <v>-15.5</v>
      </c>
      <c r="AW15" s="71">
        <f>AV15/AR15</f>
        <v>-7.4127211860353898E-2</v>
      </c>
      <c r="AX15" s="69">
        <v>394.5</v>
      </c>
      <c r="AY15" s="72">
        <v>386.6</v>
      </c>
      <c r="AZ15" s="72">
        <v>390.8</v>
      </c>
      <c r="BA15" s="72">
        <v>393.7</v>
      </c>
      <c r="BB15" s="72">
        <f>BA15-AX15</f>
        <v>-0.80000000000001137</v>
      </c>
      <c r="BC15" s="73">
        <f>BB15/AX15</f>
        <v>-2.0278833967047184E-3</v>
      </c>
      <c r="BG15"/>
      <c r="BH15"/>
      <c r="BI15"/>
    </row>
    <row r="16" spans="1:70">
      <c r="A16" s="62" t="s">
        <v>91</v>
      </c>
      <c r="B16" s="63">
        <v>329.8</v>
      </c>
      <c r="C16" s="63">
        <v>317</v>
      </c>
      <c r="D16" s="63">
        <v>313.2</v>
      </c>
      <c r="E16" s="63">
        <v>310.8</v>
      </c>
      <c r="F16" s="64">
        <f t="shared" ref="F16:F68" si="0">E16-B16</f>
        <v>-19</v>
      </c>
      <c r="G16" s="65">
        <f t="shared" ref="G16:G68" si="1">F16/B16</f>
        <v>-5.7610673135233471E-2</v>
      </c>
      <c r="H16" s="66">
        <v>16.600000000000001</v>
      </c>
      <c r="I16" s="67">
        <v>16.8</v>
      </c>
      <c r="J16" s="67">
        <v>17</v>
      </c>
      <c r="K16" s="67">
        <v>17.3</v>
      </c>
      <c r="L16" s="66">
        <f t="shared" ref="L16:L68" si="2">K16-H16</f>
        <v>0.69999999999999929</v>
      </c>
      <c r="M16" s="68">
        <f t="shared" ref="M16:M68" si="3">L16/H16</f>
        <v>4.2168674698795136E-2</v>
      </c>
      <c r="N16" s="69">
        <v>13</v>
      </c>
      <c r="O16" s="69">
        <v>11.6</v>
      </c>
      <c r="P16" s="69">
        <v>11.4</v>
      </c>
      <c r="Q16" s="69">
        <v>10.8</v>
      </c>
      <c r="R16" s="69">
        <f t="shared" ref="R16:R68" si="4">Q16-N16</f>
        <v>-2.1999999999999993</v>
      </c>
      <c r="S16" s="70">
        <f t="shared" ref="S16:S68" si="5">R16/N16</f>
        <v>-0.16923076923076918</v>
      </c>
      <c r="T16" s="66">
        <v>64.3</v>
      </c>
      <c r="U16" s="67">
        <v>62.8</v>
      </c>
      <c r="V16" s="67">
        <v>61.8</v>
      </c>
      <c r="W16" s="67">
        <v>61.1</v>
      </c>
      <c r="X16" s="67">
        <f t="shared" ref="X16:X65" si="6">W16-T16</f>
        <v>-3.1999999999999957</v>
      </c>
      <c r="Y16" s="71">
        <f t="shared" ref="Y16:Y68" si="7">X16/T16</f>
        <v>-4.9766718506998382E-2</v>
      </c>
      <c r="Z16" s="69">
        <v>11.4</v>
      </c>
      <c r="AA16" s="72">
        <v>11.2</v>
      </c>
      <c r="AB16" s="72">
        <v>11.3</v>
      </c>
      <c r="AC16" s="72">
        <v>11.1</v>
      </c>
      <c r="AD16" s="72">
        <f t="shared" ref="AD16:AD68" si="8">AC16-Z16</f>
        <v>-0.30000000000000071</v>
      </c>
      <c r="AE16" s="73">
        <f t="shared" ref="AE16:AE68" si="9">AD16/Z16</f>
        <v>-2.6315789473684272E-2</v>
      </c>
      <c r="AF16" s="66">
        <v>28.2</v>
      </c>
      <c r="AG16" s="67">
        <v>26.7</v>
      </c>
      <c r="AH16" s="67">
        <v>26.6</v>
      </c>
      <c r="AI16" s="67">
        <v>26.8</v>
      </c>
      <c r="AJ16" s="67">
        <f t="shared" ref="AJ16:AJ68" si="10">AI16-AF16</f>
        <v>-1.3999999999999986</v>
      </c>
      <c r="AK16" s="71">
        <f t="shared" ref="AK16:AK68" si="11">AJ16/AF16</f>
        <v>-4.964539007092194E-2</v>
      </c>
      <c r="AL16" s="69">
        <v>51.3</v>
      </c>
      <c r="AM16" s="72">
        <v>50.7</v>
      </c>
      <c r="AN16" s="72">
        <v>50.9</v>
      </c>
      <c r="AO16" s="72">
        <v>50.8</v>
      </c>
      <c r="AP16" s="72">
        <f t="shared" ref="AP16:AP68" si="12">AO16-AL16</f>
        <v>-0.5</v>
      </c>
      <c r="AQ16" s="73">
        <f t="shared" ref="AQ16:AQ68" si="13">AP16/AL16</f>
        <v>-9.7465886939571162E-3</v>
      </c>
      <c r="AR16" s="66">
        <v>36.1</v>
      </c>
      <c r="AS16" s="67">
        <v>33.6</v>
      </c>
      <c r="AT16" s="67">
        <v>31.7</v>
      </c>
      <c r="AU16" s="67">
        <v>31.7</v>
      </c>
      <c r="AV16" s="67">
        <f t="shared" ref="AV16:AV68" si="14">AU16-AR16</f>
        <v>-4.4000000000000021</v>
      </c>
      <c r="AW16" s="71">
        <f t="shared" ref="AW16:AW68" si="15">AV16/AR16</f>
        <v>-0.12188365650969535</v>
      </c>
      <c r="AX16" s="69">
        <v>79.3</v>
      </c>
      <c r="AY16" s="72">
        <v>76.900000000000006</v>
      </c>
      <c r="AZ16" s="72">
        <v>75.8</v>
      </c>
      <c r="BA16" s="72">
        <v>73.900000000000006</v>
      </c>
      <c r="BB16" s="72">
        <f t="shared" ref="BB16:BB68" si="16">BA16-AX16</f>
        <v>-5.3999999999999915</v>
      </c>
      <c r="BC16" s="73">
        <f t="shared" ref="BC16:BC68" si="17">BB16/AX16</f>
        <v>-6.809583858764176E-2</v>
      </c>
      <c r="BG16"/>
      <c r="BH16"/>
      <c r="BI16"/>
    </row>
    <row r="17" spans="1:61">
      <c r="A17" s="62" t="s">
        <v>92</v>
      </c>
      <c r="B17" s="63">
        <v>2993.1</v>
      </c>
      <c r="C17" s="63">
        <v>3041.7</v>
      </c>
      <c r="D17" s="63">
        <v>3048.7</v>
      </c>
      <c r="E17" s="63">
        <v>3063.7</v>
      </c>
      <c r="F17" s="64">
        <f t="shared" si="0"/>
        <v>70.599999999999909</v>
      </c>
      <c r="G17" s="65">
        <f t="shared" si="1"/>
        <v>2.3587584778323449E-2</v>
      </c>
      <c r="H17" s="66">
        <v>176.3</v>
      </c>
      <c r="I17" s="67">
        <v>180.8</v>
      </c>
      <c r="J17" s="67">
        <v>181.5</v>
      </c>
      <c r="K17" s="67">
        <v>182.3</v>
      </c>
      <c r="L17" s="66">
        <f t="shared" si="2"/>
        <v>6</v>
      </c>
      <c r="M17" s="68">
        <f t="shared" si="3"/>
        <v>3.4032898468519569E-2</v>
      </c>
      <c r="N17" s="69">
        <v>180.4</v>
      </c>
      <c r="O17" s="69">
        <v>189.5</v>
      </c>
      <c r="P17" s="69">
        <v>189.3</v>
      </c>
      <c r="Q17" s="69">
        <v>190.3</v>
      </c>
      <c r="R17" s="69">
        <f t="shared" si="4"/>
        <v>9.9000000000000057</v>
      </c>
      <c r="S17" s="70">
        <f t="shared" si="5"/>
        <v>5.4878048780487833E-2</v>
      </c>
      <c r="T17" s="66">
        <v>553.4</v>
      </c>
      <c r="U17" s="67">
        <v>606.29999999999995</v>
      </c>
      <c r="V17" s="67">
        <v>603.20000000000005</v>
      </c>
      <c r="W17" s="67">
        <v>602</v>
      </c>
      <c r="X17" s="67">
        <f t="shared" si="6"/>
        <v>48.600000000000023</v>
      </c>
      <c r="Y17" s="71">
        <f t="shared" si="7"/>
        <v>8.7820744488615876E-2</v>
      </c>
      <c r="Z17" s="69">
        <v>233.7</v>
      </c>
      <c r="AA17" s="72">
        <v>244.7</v>
      </c>
      <c r="AB17" s="72">
        <v>244.8</v>
      </c>
      <c r="AC17" s="72">
        <v>245.2</v>
      </c>
      <c r="AD17" s="72">
        <f t="shared" si="8"/>
        <v>11.5</v>
      </c>
      <c r="AE17" s="73">
        <f t="shared" si="9"/>
        <v>4.9208386820710312E-2</v>
      </c>
      <c r="AF17" s="66">
        <v>451.5</v>
      </c>
      <c r="AG17" s="67">
        <v>451.8</v>
      </c>
      <c r="AH17" s="67">
        <v>453.4</v>
      </c>
      <c r="AI17" s="67">
        <v>454</v>
      </c>
      <c r="AJ17" s="67">
        <f t="shared" si="10"/>
        <v>2.5</v>
      </c>
      <c r="AK17" s="71">
        <f t="shared" si="11"/>
        <v>5.5370985603543747E-3</v>
      </c>
      <c r="AL17" s="69">
        <v>477.4</v>
      </c>
      <c r="AM17" s="72">
        <v>476.1</v>
      </c>
      <c r="AN17" s="72">
        <v>480.2</v>
      </c>
      <c r="AO17" s="72">
        <v>483.3</v>
      </c>
      <c r="AP17" s="72">
        <f t="shared" si="12"/>
        <v>5.9000000000000341</v>
      </c>
      <c r="AQ17" s="73">
        <f t="shared" si="13"/>
        <v>1.2358609132802753E-2</v>
      </c>
      <c r="AR17" s="66">
        <v>338.2</v>
      </c>
      <c r="AS17" s="67">
        <v>328.6</v>
      </c>
      <c r="AT17" s="67">
        <v>330.3</v>
      </c>
      <c r="AU17" s="67">
        <v>331.5</v>
      </c>
      <c r="AV17" s="67">
        <f t="shared" si="14"/>
        <v>-6.6999999999999886</v>
      </c>
      <c r="AW17" s="71">
        <f t="shared" si="15"/>
        <v>-1.9810762862211676E-2</v>
      </c>
      <c r="AX17" s="69">
        <v>424.9</v>
      </c>
      <c r="AY17" s="72">
        <v>406.6</v>
      </c>
      <c r="AZ17" s="72">
        <v>407.3</v>
      </c>
      <c r="BA17" s="72">
        <v>416.2</v>
      </c>
      <c r="BB17" s="72">
        <f t="shared" si="16"/>
        <v>-8.6999999999999886</v>
      </c>
      <c r="BC17" s="73">
        <f t="shared" si="17"/>
        <v>-2.0475405977877122E-2</v>
      </c>
      <c r="BG17"/>
      <c r="BH17"/>
      <c r="BI17"/>
    </row>
    <row r="18" spans="1:61">
      <c r="A18" s="62" t="s">
        <v>93</v>
      </c>
      <c r="B18" s="63">
        <v>1292.4000000000001</v>
      </c>
      <c r="C18" s="63">
        <v>1309.8</v>
      </c>
      <c r="D18" s="63">
        <v>1305.4000000000001</v>
      </c>
      <c r="E18" s="63">
        <v>1309.5</v>
      </c>
      <c r="F18" s="64">
        <f t="shared" si="0"/>
        <v>17.099999999999909</v>
      </c>
      <c r="G18" s="65">
        <f t="shared" si="1"/>
        <v>1.3231197771587672E-2</v>
      </c>
      <c r="H18" s="66">
        <v>53.4</v>
      </c>
      <c r="I18" s="67">
        <v>53.5</v>
      </c>
      <c r="J18" s="67">
        <v>53.3</v>
      </c>
      <c r="K18" s="67">
        <v>54.4</v>
      </c>
      <c r="L18" s="66">
        <f t="shared" si="2"/>
        <v>1</v>
      </c>
      <c r="M18" s="68">
        <f t="shared" si="3"/>
        <v>1.8726591760299626E-2</v>
      </c>
      <c r="N18" s="69">
        <v>160.80000000000001</v>
      </c>
      <c r="O18" s="69">
        <v>162.69999999999999</v>
      </c>
      <c r="P18" s="69">
        <v>162.9</v>
      </c>
      <c r="Q18" s="69">
        <v>163.4</v>
      </c>
      <c r="R18" s="69">
        <f t="shared" si="4"/>
        <v>2.5999999999999943</v>
      </c>
      <c r="S18" s="70">
        <f t="shared" si="5"/>
        <v>1.6169154228855686E-2</v>
      </c>
      <c r="T18" s="66">
        <v>252.5</v>
      </c>
      <c r="U18" s="67">
        <v>267.7</v>
      </c>
      <c r="V18" s="67">
        <v>264.3</v>
      </c>
      <c r="W18" s="67">
        <v>265.5</v>
      </c>
      <c r="X18" s="67">
        <f t="shared" si="6"/>
        <v>13</v>
      </c>
      <c r="Y18" s="71">
        <f t="shared" si="7"/>
        <v>5.1485148514851482E-2</v>
      </c>
      <c r="Z18" s="69">
        <v>64.3</v>
      </c>
      <c r="AA18" s="72">
        <v>66.599999999999994</v>
      </c>
      <c r="AB18" s="72">
        <v>67.5</v>
      </c>
      <c r="AC18" s="72">
        <v>68</v>
      </c>
      <c r="AD18" s="72">
        <f t="shared" si="8"/>
        <v>3.7000000000000028</v>
      </c>
      <c r="AE18" s="73">
        <f t="shared" si="9"/>
        <v>5.7542768273717002E-2</v>
      </c>
      <c r="AF18" s="66">
        <v>145.1</v>
      </c>
      <c r="AG18" s="67">
        <v>147.6</v>
      </c>
      <c r="AH18" s="67">
        <v>149.1</v>
      </c>
      <c r="AI18" s="67">
        <v>148.6</v>
      </c>
      <c r="AJ18" s="67">
        <f t="shared" si="10"/>
        <v>3.5</v>
      </c>
      <c r="AK18" s="71">
        <f t="shared" si="11"/>
        <v>2.4121295658166782E-2</v>
      </c>
      <c r="AL18" s="69">
        <v>195.3</v>
      </c>
      <c r="AM18" s="72">
        <v>197.2</v>
      </c>
      <c r="AN18" s="72">
        <v>194.5</v>
      </c>
      <c r="AO18" s="72">
        <v>198.3</v>
      </c>
      <c r="AP18" s="72">
        <f t="shared" si="12"/>
        <v>3</v>
      </c>
      <c r="AQ18" s="73">
        <f t="shared" si="13"/>
        <v>1.5360983102918585E-2</v>
      </c>
      <c r="AR18" s="66">
        <v>122.9</v>
      </c>
      <c r="AS18" s="67">
        <v>121.7</v>
      </c>
      <c r="AT18" s="67">
        <v>120.6</v>
      </c>
      <c r="AU18" s="67">
        <v>120</v>
      </c>
      <c r="AV18" s="67">
        <f t="shared" si="14"/>
        <v>-2.9000000000000057</v>
      </c>
      <c r="AW18" s="71">
        <f t="shared" si="15"/>
        <v>-2.3596419853539507E-2</v>
      </c>
      <c r="AX18" s="69">
        <v>213.4</v>
      </c>
      <c r="AY18" s="72">
        <v>208.8</v>
      </c>
      <c r="AZ18" s="72">
        <v>208.8</v>
      </c>
      <c r="BA18" s="72">
        <v>208</v>
      </c>
      <c r="BB18" s="72">
        <f t="shared" si="16"/>
        <v>-5.4000000000000057</v>
      </c>
      <c r="BC18" s="73">
        <f t="shared" si="17"/>
        <v>-2.5304592314901619E-2</v>
      </c>
      <c r="BG18"/>
      <c r="BH18"/>
      <c r="BI18"/>
    </row>
    <row r="19" spans="1:61">
      <c r="A19" s="62" t="s">
        <v>94</v>
      </c>
      <c r="B19" s="63">
        <v>17660.900000000001</v>
      </c>
      <c r="C19" s="63">
        <v>17455.2</v>
      </c>
      <c r="D19" s="63">
        <v>17496</v>
      </c>
      <c r="E19" s="63">
        <v>17515.900000000001</v>
      </c>
      <c r="F19" s="64">
        <f t="shared" si="0"/>
        <v>-145</v>
      </c>
      <c r="G19" s="65">
        <f t="shared" si="1"/>
        <v>-8.2102271118685895E-3</v>
      </c>
      <c r="H19" s="66">
        <v>913.3</v>
      </c>
      <c r="I19" s="67">
        <v>904.5</v>
      </c>
      <c r="J19" s="67">
        <v>911.6</v>
      </c>
      <c r="K19" s="67">
        <v>905.5</v>
      </c>
      <c r="L19" s="66">
        <f t="shared" si="2"/>
        <v>-7.7999999999999545</v>
      </c>
      <c r="M19" s="68">
        <f t="shared" si="3"/>
        <v>-8.5404576809372107E-3</v>
      </c>
      <c r="N19" s="69">
        <v>1327.8</v>
      </c>
      <c r="O19" s="69">
        <v>1304</v>
      </c>
      <c r="P19" s="69">
        <v>1307.8</v>
      </c>
      <c r="Q19" s="69">
        <v>1311</v>
      </c>
      <c r="R19" s="69">
        <f t="shared" si="4"/>
        <v>-16.799999999999955</v>
      </c>
      <c r="S19" s="70">
        <f t="shared" si="5"/>
        <v>-1.2652507907817408E-2</v>
      </c>
      <c r="T19" s="66">
        <v>3067</v>
      </c>
      <c r="U19" s="67">
        <v>3146.4</v>
      </c>
      <c r="V19" s="67">
        <v>3145.7</v>
      </c>
      <c r="W19" s="67">
        <v>3155.3</v>
      </c>
      <c r="X19" s="67">
        <f t="shared" si="6"/>
        <v>88.300000000000182</v>
      </c>
      <c r="Y19" s="71">
        <f t="shared" si="7"/>
        <v>2.8790348875122329E-2</v>
      </c>
      <c r="Z19" s="69">
        <v>848.8</v>
      </c>
      <c r="AA19" s="72">
        <v>836.9</v>
      </c>
      <c r="AB19" s="72">
        <v>836.1</v>
      </c>
      <c r="AC19" s="72">
        <v>837.1</v>
      </c>
      <c r="AD19" s="72">
        <f t="shared" si="8"/>
        <v>-11.699999999999932</v>
      </c>
      <c r="AE19" s="73">
        <f t="shared" si="9"/>
        <v>-1.378416588124403E-2</v>
      </c>
      <c r="AF19" s="66">
        <v>2771.3</v>
      </c>
      <c r="AG19" s="67">
        <v>2818.3</v>
      </c>
      <c r="AH19" s="67">
        <v>2823.5</v>
      </c>
      <c r="AI19" s="67">
        <v>2817.4</v>
      </c>
      <c r="AJ19" s="67">
        <f t="shared" si="10"/>
        <v>46.099999999999909</v>
      </c>
      <c r="AK19" s="71">
        <f t="shared" si="11"/>
        <v>1.6634792335726883E-2</v>
      </c>
      <c r="AL19" s="69">
        <v>2862.5</v>
      </c>
      <c r="AM19" s="72">
        <v>2894.4</v>
      </c>
      <c r="AN19" s="72">
        <v>2900.3</v>
      </c>
      <c r="AO19" s="72">
        <v>2906</v>
      </c>
      <c r="AP19" s="72">
        <f t="shared" si="12"/>
        <v>43.5</v>
      </c>
      <c r="AQ19" s="73">
        <f t="shared" si="13"/>
        <v>1.519650655021834E-2</v>
      </c>
      <c r="AR19" s="66">
        <v>2058.1999999999998</v>
      </c>
      <c r="AS19" s="67">
        <v>1878.5</v>
      </c>
      <c r="AT19" s="67">
        <v>1880.8</v>
      </c>
      <c r="AU19" s="67">
        <v>1885.7</v>
      </c>
      <c r="AV19" s="67">
        <f t="shared" si="14"/>
        <v>-172.49999999999977</v>
      </c>
      <c r="AW19" s="71">
        <f t="shared" si="15"/>
        <v>-8.3811097075114069E-2</v>
      </c>
      <c r="AX19" s="69">
        <v>2615.3000000000002</v>
      </c>
      <c r="AY19" s="72">
        <v>2513.9</v>
      </c>
      <c r="AZ19" s="72">
        <v>2521.4</v>
      </c>
      <c r="BA19" s="72">
        <v>2527</v>
      </c>
      <c r="BB19" s="72">
        <f t="shared" si="16"/>
        <v>-88.300000000000182</v>
      </c>
      <c r="BC19" s="73">
        <f t="shared" si="17"/>
        <v>-3.3762857033609976E-2</v>
      </c>
      <c r="BG19"/>
      <c r="BH19"/>
      <c r="BI19"/>
    </row>
    <row r="20" spans="1:61">
      <c r="A20" s="62" t="s">
        <v>95</v>
      </c>
      <c r="B20" s="63">
        <v>2819</v>
      </c>
      <c r="C20" s="63">
        <v>2850</v>
      </c>
      <c r="D20" s="63">
        <v>2852.9</v>
      </c>
      <c r="E20" s="63">
        <v>2857.4</v>
      </c>
      <c r="F20" s="64">
        <f t="shared" si="0"/>
        <v>38.400000000000091</v>
      </c>
      <c r="G20" s="65">
        <f t="shared" si="1"/>
        <v>1.3621851720468283E-2</v>
      </c>
      <c r="H20" s="66">
        <v>179.3</v>
      </c>
      <c r="I20" s="67">
        <v>186.1</v>
      </c>
      <c r="J20" s="67">
        <v>185.2</v>
      </c>
      <c r="K20" s="67">
        <v>185.6</v>
      </c>
      <c r="L20" s="66">
        <f t="shared" si="2"/>
        <v>6.2999999999999829</v>
      </c>
      <c r="M20" s="68">
        <f t="shared" si="3"/>
        <v>3.513664249860559E-2</v>
      </c>
      <c r="N20" s="69">
        <v>151.6</v>
      </c>
      <c r="O20" s="69">
        <v>153.69999999999999</v>
      </c>
      <c r="P20" s="69">
        <v>154.9</v>
      </c>
      <c r="Q20" s="69">
        <v>154.9</v>
      </c>
      <c r="R20" s="69">
        <f t="shared" si="4"/>
        <v>3.3000000000000114</v>
      </c>
      <c r="S20" s="70">
        <f t="shared" si="5"/>
        <v>2.1767810026385299E-2</v>
      </c>
      <c r="T20" s="66">
        <v>482.6</v>
      </c>
      <c r="U20" s="67">
        <v>503.1</v>
      </c>
      <c r="V20" s="67">
        <v>501.1</v>
      </c>
      <c r="W20" s="67">
        <v>501.5</v>
      </c>
      <c r="X20" s="67">
        <f t="shared" si="6"/>
        <v>18.899999999999977</v>
      </c>
      <c r="Y20" s="71">
        <f t="shared" si="7"/>
        <v>3.9162867799419764E-2</v>
      </c>
      <c r="Z20" s="69">
        <v>176.1</v>
      </c>
      <c r="AA20" s="72">
        <v>180.8</v>
      </c>
      <c r="AB20" s="72">
        <v>180.2</v>
      </c>
      <c r="AC20" s="72">
        <v>178.3</v>
      </c>
      <c r="AD20" s="72">
        <f t="shared" si="8"/>
        <v>2.2000000000000171</v>
      </c>
      <c r="AE20" s="73">
        <f t="shared" si="9"/>
        <v>1.2492901760363526E-2</v>
      </c>
      <c r="AF20" s="66">
        <v>447.5</v>
      </c>
      <c r="AG20" s="67">
        <v>478.5</v>
      </c>
      <c r="AH20" s="67">
        <v>480.5</v>
      </c>
      <c r="AI20" s="67">
        <v>478.7</v>
      </c>
      <c r="AJ20" s="67">
        <f t="shared" si="10"/>
        <v>31.199999999999989</v>
      </c>
      <c r="AK20" s="71">
        <f t="shared" si="11"/>
        <v>6.9720670391061432E-2</v>
      </c>
      <c r="AL20" s="69">
        <v>353.9</v>
      </c>
      <c r="AM20" s="72">
        <v>350.7</v>
      </c>
      <c r="AN20" s="72">
        <v>351.5</v>
      </c>
      <c r="AO20" s="72">
        <v>352.5</v>
      </c>
      <c r="AP20" s="72">
        <f t="shared" si="12"/>
        <v>-1.3999999999999773</v>
      </c>
      <c r="AQ20" s="73">
        <f t="shared" si="13"/>
        <v>-3.9559197513421226E-3</v>
      </c>
      <c r="AR20" s="66">
        <v>346.9</v>
      </c>
      <c r="AS20" s="67">
        <v>339.3</v>
      </c>
      <c r="AT20" s="67">
        <v>339</v>
      </c>
      <c r="AU20" s="67">
        <v>341.3</v>
      </c>
      <c r="AV20" s="67">
        <f t="shared" si="14"/>
        <v>-5.5999999999999659</v>
      </c>
      <c r="AW20" s="71">
        <f t="shared" si="15"/>
        <v>-1.6142980686076582E-2</v>
      </c>
      <c r="AX20" s="69">
        <v>461.2</v>
      </c>
      <c r="AY20" s="72">
        <v>442</v>
      </c>
      <c r="AZ20" s="72">
        <v>442.7</v>
      </c>
      <c r="BA20" s="72">
        <v>444.8</v>
      </c>
      <c r="BB20" s="72">
        <f t="shared" si="16"/>
        <v>-16.399999999999977</v>
      </c>
      <c r="BC20" s="73">
        <f t="shared" si="17"/>
        <v>-3.5559410234171675E-2</v>
      </c>
      <c r="BG20"/>
      <c r="BH20"/>
      <c r="BI20"/>
    </row>
    <row r="21" spans="1:61">
      <c r="A21" s="62" t="s">
        <v>96</v>
      </c>
      <c r="B21" s="63">
        <v>1696.3</v>
      </c>
      <c r="C21" s="63">
        <v>1646.9</v>
      </c>
      <c r="D21" s="63">
        <v>1649.3</v>
      </c>
      <c r="E21" s="63">
        <v>1651</v>
      </c>
      <c r="F21" s="64">
        <f t="shared" si="0"/>
        <v>-45.299999999999955</v>
      </c>
      <c r="G21" s="65">
        <f t="shared" si="1"/>
        <v>-2.6705181866415111E-2</v>
      </c>
      <c r="H21" s="66">
        <v>59.3</v>
      </c>
      <c r="I21" s="67">
        <v>62.7</v>
      </c>
      <c r="J21" s="67">
        <v>61.1</v>
      </c>
      <c r="K21" s="67">
        <v>59.3</v>
      </c>
      <c r="L21" s="66">
        <f t="shared" si="2"/>
        <v>0</v>
      </c>
      <c r="M21" s="68">
        <f t="shared" si="3"/>
        <v>0</v>
      </c>
      <c r="N21" s="69">
        <v>160.9</v>
      </c>
      <c r="O21" s="69">
        <v>159.19999999999999</v>
      </c>
      <c r="P21" s="69">
        <v>159.19999999999999</v>
      </c>
      <c r="Q21" s="69">
        <v>159.80000000000001</v>
      </c>
      <c r="R21" s="69">
        <f t="shared" si="4"/>
        <v>-1.0999999999999943</v>
      </c>
      <c r="S21" s="70">
        <f t="shared" si="5"/>
        <v>-6.8365444375388081E-3</v>
      </c>
      <c r="T21" s="66">
        <v>293.2</v>
      </c>
      <c r="U21" s="67">
        <v>294.89999999999998</v>
      </c>
      <c r="V21" s="67">
        <v>295.60000000000002</v>
      </c>
      <c r="W21" s="67">
        <v>295.89999999999998</v>
      </c>
      <c r="X21" s="67">
        <f t="shared" si="6"/>
        <v>2.6999999999999886</v>
      </c>
      <c r="Y21" s="71">
        <f t="shared" si="7"/>
        <v>9.2087312414733582E-3</v>
      </c>
      <c r="Z21" s="69">
        <v>122.8</v>
      </c>
      <c r="AA21" s="72">
        <v>118.1</v>
      </c>
      <c r="AB21" s="72">
        <v>119.2</v>
      </c>
      <c r="AC21" s="72">
        <v>119.3</v>
      </c>
      <c r="AD21" s="72">
        <f t="shared" si="8"/>
        <v>-3.5</v>
      </c>
      <c r="AE21" s="73">
        <f t="shared" si="9"/>
        <v>-2.8501628664495116E-2</v>
      </c>
      <c r="AF21" s="66">
        <v>216.8</v>
      </c>
      <c r="AG21" s="67">
        <v>215.8</v>
      </c>
      <c r="AH21" s="67">
        <v>216.9</v>
      </c>
      <c r="AI21" s="67">
        <v>218.2</v>
      </c>
      <c r="AJ21" s="67">
        <f t="shared" si="10"/>
        <v>1.3999999999999773</v>
      </c>
      <c r="AK21" s="71">
        <f t="shared" si="11"/>
        <v>6.4575645756456516E-3</v>
      </c>
      <c r="AL21" s="69">
        <v>351.6</v>
      </c>
      <c r="AM21" s="72">
        <v>334</v>
      </c>
      <c r="AN21" s="72">
        <v>335.1</v>
      </c>
      <c r="AO21" s="72">
        <v>335.8</v>
      </c>
      <c r="AP21" s="72">
        <f t="shared" si="12"/>
        <v>-15.800000000000011</v>
      </c>
      <c r="AQ21" s="73">
        <f t="shared" si="13"/>
        <v>-4.4937428896473293E-2</v>
      </c>
      <c r="AR21" s="66">
        <v>158.19999999999999</v>
      </c>
      <c r="AS21" s="67">
        <v>147.69999999999999</v>
      </c>
      <c r="AT21" s="67">
        <v>147.6</v>
      </c>
      <c r="AU21" s="67">
        <v>147.4</v>
      </c>
      <c r="AV21" s="67">
        <f t="shared" si="14"/>
        <v>-10.799999999999983</v>
      </c>
      <c r="AW21" s="71">
        <f t="shared" si="15"/>
        <v>-6.8268015170669938E-2</v>
      </c>
      <c r="AX21" s="69">
        <v>235.8</v>
      </c>
      <c r="AY21" s="72">
        <v>223.8</v>
      </c>
      <c r="AZ21" s="72">
        <v>222.7</v>
      </c>
      <c r="BA21" s="72">
        <v>223.5</v>
      </c>
      <c r="BB21" s="72">
        <f t="shared" si="16"/>
        <v>-12.300000000000011</v>
      </c>
      <c r="BC21" s="73">
        <f t="shared" si="17"/>
        <v>-5.216284987277358E-2</v>
      </c>
      <c r="BG21"/>
      <c r="BH21"/>
      <c r="BI21"/>
    </row>
    <row r="22" spans="1:61">
      <c r="A22" s="62" t="s">
        <v>97</v>
      </c>
      <c r="B22" s="63">
        <v>468</v>
      </c>
      <c r="C22" s="63">
        <v>457</v>
      </c>
      <c r="D22" s="63">
        <v>458.8</v>
      </c>
      <c r="E22" s="63">
        <v>461.4</v>
      </c>
      <c r="F22" s="64">
        <f t="shared" si="0"/>
        <v>-6.6000000000000227</v>
      </c>
      <c r="G22" s="65">
        <f t="shared" si="1"/>
        <v>-1.4102564102564151E-2</v>
      </c>
      <c r="H22" s="66">
        <v>23.3</v>
      </c>
      <c r="I22" s="67">
        <v>24.2</v>
      </c>
      <c r="J22" s="67">
        <v>23.9</v>
      </c>
      <c r="K22" s="67">
        <v>23.6</v>
      </c>
      <c r="L22" s="66">
        <f t="shared" si="2"/>
        <v>0.30000000000000071</v>
      </c>
      <c r="M22" s="68">
        <f t="shared" si="3"/>
        <v>1.2875536480686725E-2</v>
      </c>
      <c r="N22" s="69">
        <v>27</v>
      </c>
      <c r="O22" s="69">
        <v>26.2</v>
      </c>
      <c r="P22" s="69">
        <v>26.4</v>
      </c>
      <c r="Q22" s="69">
        <v>26.5</v>
      </c>
      <c r="R22" s="69">
        <f t="shared" si="4"/>
        <v>-0.5</v>
      </c>
      <c r="S22" s="70">
        <f t="shared" si="5"/>
        <v>-1.8518518518518517E-2</v>
      </c>
      <c r="T22" s="66">
        <v>80.8</v>
      </c>
      <c r="U22" s="67">
        <v>83.4</v>
      </c>
      <c r="V22" s="67">
        <v>83</v>
      </c>
      <c r="W22" s="67">
        <v>83.1</v>
      </c>
      <c r="X22" s="67">
        <f t="shared" si="6"/>
        <v>2.2999999999999972</v>
      </c>
      <c r="Y22" s="71">
        <f t="shared" si="7"/>
        <v>2.8465346534653432E-2</v>
      </c>
      <c r="Z22" s="69">
        <v>47.7</v>
      </c>
      <c r="AA22" s="72">
        <v>47.4</v>
      </c>
      <c r="AB22" s="72">
        <v>47.5</v>
      </c>
      <c r="AC22" s="72">
        <v>47.3</v>
      </c>
      <c r="AD22" s="72">
        <f t="shared" si="8"/>
        <v>-0.40000000000000568</v>
      </c>
      <c r="AE22" s="73">
        <f t="shared" si="9"/>
        <v>-8.385744234800957E-3</v>
      </c>
      <c r="AF22" s="66">
        <v>64.599999999999994</v>
      </c>
      <c r="AG22" s="67">
        <v>63</v>
      </c>
      <c r="AH22" s="67">
        <v>63.4</v>
      </c>
      <c r="AI22" s="67">
        <v>64.5</v>
      </c>
      <c r="AJ22" s="67">
        <f t="shared" si="10"/>
        <v>-9.9999999999994316E-2</v>
      </c>
      <c r="AK22" s="71">
        <f t="shared" si="11"/>
        <v>-1.5479876160989833E-3</v>
      </c>
      <c r="AL22" s="69">
        <v>81.7</v>
      </c>
      <c r="AM22" s="72">
        <v>76.400000000000006</v>
      </c>
      <c r="AN22" s="72">
        <v>76.599999999999994</v>
      </c>
      <c r="AO22" s="72">
        <v>77.2</v>
      </c>
      <c r="AP22" s="72">
        <f t="shared" si="12"/>
        <v>-4.5</v>
      </c>
      <c r="AQ22" s="73">
        <f t="shared" si="13"/>
        <v>-5.5079559363525092E-2</v>
      </c>
      <c r="AR22" s="66">
        <v>52.8</v>
      </c>
      <c r="AS22" s="67">
        <v>48.1</v>
      </c>
      <c r="AT22" s="67">
        <v>49</v>
      </c>
      <c r="AU22" s="67">
        <v>50.4</v>
      </c>
      <c r="AV22" s="67">
        <f t="shared" si="14"/>
        <v>-2.3999999999999986</v>
      </c>
      <c r="AW22" s="71">
        <f t="shared" si="15"/>
        <v>-4.5454545454545428E-2</v>
      </c>
      <c r="AX22" s="69">
        <v>67.400000000000006</v>
      </c>
      <c r="AY22" s="72">
        <v>66.2</v>
      </c>
      <c r="AZ22" s="72">
        <v>66.7</v>
      </c>
      <c r="BA22" s="72">
        <v>67.099999999999994</v>
      </c>
      <c r="BB22" s="72">
        <f t="shared" si="16"/>
        <v>-0.30000000000001137</v>
      </c>
      <c r="BC22" s="73">
        <f t="shared" si="17"/>
        <v>-4.4510385756678242E-3</v>
      </c>
      <c r="BG22"/>
      <c r="BH22"/>
      <c r="BI22"/>
    </row>
    <row r="23" spans="1:61">
      <c r="A23" s="62" t="s">
        <v>98</v>
      </c>
      <c r="B23" s="63">
        <v>803.4</v>
      </c>
      <c r="C23" s="63">
        <v>765.9</v>
      </c>
      <c r="D23" s="63">
        <v>764.9</v>
      </c>
      <c r="E23" s="63">
        <v>764.6</v>
      </c>
      <c r="F23" s="64">
        <f t="shared" si="0"/>
        <v>-38.799999999999955</v>
      </c>
      <c r="G23" s="65">
        <f t="shared" si="1"/>
        <v>-4.8294747323873483E-2</v>
      </c>
      <c r="H23" s="66">
        <v>15.7</v>
      </c>
      <c r="I23" s="67">
        <v>15.3</v>
      </c>
      <c r="J23" s="67">
        <v>15.4</v>
      </c>
      <c r="K23" s="67">
        <v>15.5</v>
      </c>
      <c r="L23" s="66">
        <f t="shared" si="2"/>
        <v>-0.19999999999999929</v>
      </c>
      <c r="M23" s="68">
        <f t="shared" si="3"/>
        <v>-1.2738853503184669E-2</v>
      </c>
      <c r="N23" s="69">
        <v>1.2</v>
      </c>
      <c r="O23" s="69">
        <v>1.1000000000000001</v>
      </c>
      <c r="P23" s="69">
        <v>1.1000000000000001</v>
      </c>
      <c r="Q23" s="69">
        <v>1.1000000000000001</v>
      </c>
      <c r="R23" s="69">
        <f t="shared" si="4"/>
        <v>-9.9999999999999867E-2</v>
      </c>
      <c r="S23" s="70">
        <f t="shared" si="5"/>
        <v>-8.3333333333333232E-2</v>
      </c>
      <c r="T23" s="66">
        <v>33.1</v>
      </c>
      <c r="U23" s="67">
        <v>30.1</v>
      </c>
      <c r="V23" s="67">
        <v>29.9</v>
      </c>
      <c r="W23" s="67">
        <v>30.3</v>
      </c>
      <c r="X23" s="67">
        <f t="shared" si="6"/>
        <v>-2.8000000000000007</v>
      </c>
      <c r="Y23" s="71">
        <f t="shared" si="7"/>
        <v>-8.4592145015105757E-2</v>
      </c>
      <c r="Z23" s="69">
        <v>29.8</v>
      </c>
      <c r="AA23" s="72">
        <v>27.4</v>
      </c>
      <c r="AB23" s="72">
        <v>27.3</v>
      </c>
      <c r="AC23" s="72">
        <v>27</v>
      </c>
      <c r="AD23" s="72">
        <f t="shared" si="8"/>
        <v>-2.8000000000000007</v>
      </c>
      <c r="AE23" s="73">
        <f t="shared" si="9"/>
        <v>-9.3959731543624178E-2</v>
      </c>
      <c r="AF23" s="66">
        <v>174.5</v>
      </c>
      <c r="AG23" s="67">
        <v>174.1</v>
      </c>
      <c r="AH23" s="67">
        <v>172.6</v>
      </c>
      <c r="AI23" s="67">
        <v>173.6</v>
      </c>
      <c r="AJ23" s="67">
        <f t="shared" si="10"/>
        <v>-0.90000000000000568</v>
      </c>
      <c r="AK23" s="71">
        <f t="shared" si="11"/>
        <v>-5.1575931232092018E-3</v>
      </c>
      <c r="AL23" s="69">
        <v>130.1</v>
      </c>
      <c r="AM23" s="72">
        <v>122.3</v>
      </c>
      <c r="AN23" s="72">
        <v>122.9</v>
      </c>
      <c r="AO23" s="72">
        <v>122.2</v>
      </c>
      <c r="AP23" s="72">
        <f t="shared" si="12"/>
        <v>-7.8999999999999915</v>
      </c>
      <c r="AQ23" s="73">
        <f t="shared" si="13"/>
        <v>-6.0722521137586409E-2</v>
      </c>
      <c r="AR23" s="66">
        <v>82.3</v>
      </c>
      <c r="AS23" s="67">
        <v>64.7</v>
      </c>
      <c r="AT23" s="67">
        <v>66.3</v>
      </c>
      <c r="AU23" s="67">
        <v>67.2</v>
      </c>
      <c r="AV23" s="67">
        <f t="shared" si="14"/>
        <v>-15.099999999999994</v>
      </c>
      <c r="AW23" s="71">
        <f t="shared" si="15"/>
        <v>-0.18347509113001209</v>
      </c>
      <c r="AX23" s="69">
        <v>238.1</v>
      </c>
      <c r="AY23" s="72">
        <v>238.7</v>
      </c>
      <c r="AZ23" s="72">
        <v>237.3</v>
      </c>
      <c r="BA23" s="72">
        <v>235.4</v>
      </c>
      <c r="BB23" s="72">
        <f t="shared" si="16"/>
        <v>-2.6999999999999886</v>
      </c>
      <c r="BC23" s="73">
        <f t="shared" si="17"/>
        <v>-1.1339773204535861E-2</v>
      </c>
      <c r="BG23"/>
      <c r="BH23"/>
      <c r="BI23"/>
    </row>
    <row r="24" spans="1:61">
      <c r="A24" s="62" t="s">
        <v>99</v>
      </c>
      <c r="B24" s="63">
        <v>9072.1</v>
      </c>
      <c r="C24" s="63">
        <v>9287.9</v>
      </c>
      <c r="D24" s="63">
        <v>9313.9</v>
      </c>
      <c r="E24" s="63">
        <v>9344.5</v>
      </c>
      <c r="F24" s="64">
        <f t="shared" si="0"/>
        <v>272.39999999999964</v>
      </c>
      <c r="G24" s="65">
        <f t="shared" si="1"/>
        <v>3.0026124050660775E-2</v>
      </c>
      <c r="H24" s="66">
        <v>577.20000000000005</v>
      </c>
      <c r="I24" s="67">
        <v>592.70000000000005</v>
      </c>
      <c r="J24" s="67">
        <v>590</v>
      </c>
      <c r="K24" s="67">
        <v>587.6</v>
      </c>
      <c r="L24" s="66">
        <f t="shared" si="2"/>
        <v>10.399999999999977</v>
      </c>
      <c r="M24" s="68">
        <f t="shared" si="3"/>
        <v>1.8018018018017976E-2</v>
      </c>
      <c r="N24" s="69">
        <v>389.3</v>
      </c>
      <c r="O24" s="69">
        <v>406</v>
      </c>
      <c r="P24" s="69">
        <v>410.4</v>
      </c>
      <c r="Q24" s="69">
        <v>413.1</v>
      </c>
      <c r="R24" s="69">
        <f t="shared" si="4"/>
        <v>23.800000000000011</v>
      </c>
      <c r="S24" s="70">
        <f t="shared" si="5"/>
        <v>6.1135371179039326E-2</v>
      </c>
      <c r="T24" s="66">
        <v>1817.5</v>
      </c>
      <c r="U24" s="67">
        <v>1934.1</v>
      </c>
      <c r="V24" s="67">
        <v>1934.7</v>
      </c>
      <c r="W24" s="67">
        <v>1936.7</v>
      </c>
      <c r="X24" s="67">
        <f t="shared" si="6"/>
        <v>119.20000000000005</v>
      </c>
      <c r="Y24" s="71">
        <f t="shared" si="7"/>
        <v>6.5584594222833581E-2</v>
      </c>
      <c r="Z24" s="69">
        <v>603.9</v>
      </c>
      <c r="AA24" s="72">
        <v>653.79999999999995</v>
      </c>
      <c r="AB24" s="72">
        <v>650.9</v>
      </c>
      <c r="AC24" s="72">
        <v>654.1</v>
      </c>
      <c r="AD24" s="72">
        <f t="shared" si="8"/>
        <v>50.200000000000045</v>
      </c>
      <c r="AE24" s="73">
        <f t="shared" si="9"/>
        <v>8.3126345421427467E-2</v>
      </c>
      <c r="AF24" s="66">
        <v>1408.2</v>
      </c>
      <c r="AG24" s="67">
        <v>1525.4</v>
      </c>
      <c r="AH24" s="67">
        <v>1534.5</v>
      </c>
      <c r="AI24" s="67">
        <v>1536.6</v>
      </c>
      <c r="AJ24" s="67">
        <f t="shared" si="10"/>
        <v>128.39999999999986</v>
      </c>
      <c r="AK24" s="71">
        <f t="shared" si="11"/>
        <v>9.1180230080954314E-2</v>
      </c>
      <c r="AL24" s="69">
        <v>1368.9</v>
      </c>
      <c r="AM24" s="72">
        <v>1357.8</v>
      </c>
      <c r="AN24" s="72">
        <v>1363.6</v>
      </c>
      <c r="AO24" s="72">
        <v>1371.4</v>
      </c>
      <c r="AP24" s="72">
        <f t="shared" si="12"/>
        <v>2.5</v>
      </c>
      <c r="AQ24" s="73">
        <f t="shared" si="13"/>
        <v>1.8262838775659287E-3</v>
      </c>
      <c r="AR24" s="66">
        <v>1276.5</v>
      </c>
      <c r="AS24" s="67">
        <v>1217</v>
      </c>
      <c r="AT24" s="67">
        <v>1223.0999999999999</v>
      </c>
      <c r="AU24" s="67">
        <v>1235.2</v>
      </c>
      <c r="AV24" s="67">
        <f t="shared" si="14"/>
        <v>-41.299999999999955</v>
      </c>
      <c r="AW24" s="71">
        <f t="shared" si="15"/>
        <v>-3.2354093223658405E-2</v>
      </c>
      <c r="AX24" s="69">
        <v>1132.5999999999999</v>
      </c>
      <c r="AY24" s="72">
        <v>1096.0999999999999</v>
      </c>
      <c r="AZ24" s="72">
        <v>1099.9000000000001</v>
      </c>
      <c r="BA24" s="72">
        <v>1097.7</v>
      </c>
      <c r="BB24" s="72">
        <f t="shared" si="16"/>
        <v>-34.899999999999864</v>
      </c>
      <c r="BC24" s="73">
        <f t="shared" si="17"/>
        <v>-3.0814056153981872E-2</v>
      </c>
      <c r="BG24"/>
      <c r="BH24"/>
      <c r="BI24"/>
    </row>
    <row r="25" spans="1:61">
      <c r="A25" s="62" t="s">
        <v>100</v>
      </c>
      <c r="B25" s="63">
        <v>4666.5</v>
      </c>
      <c r="C25" s="63">
        <v>4764.3</v>
      </c>
      <c r="D25" s="63">
        <v>4783.7</v>
      </c>
      <c r="E25" s="63">
        <v>4801.8</v>
      </c>
      <c r="F25" s="64">
        <f t="shared" si="0"/>
        <v>135.30000000000018</v>
      </c>
      <c r="G25" s="65">
        <f t="shared" si="1"/>
        <v>2.8993892639022863E-2</v>
      </c>
      <c r="H25" s="66">
        <v>208.3</v>
      </c>
      <c r="I25" s="67">
        <v>203</v>
      </c>
      <c r="J25" s="67">
        <v>204.1</v>
      </c>
      <c r="K25" s="67">
        <v>203.7</v>
      </c>
      <c r="L25" s="66">
        <f t="shared" si="2"/>
        <v>-4.6000000000000227</v>
      </c>
      <c r="M25" s="68">
        <f t="shared" si="3"/>
        <v>-2.208353336533856E-2</v>
      </c>
      <c r="N25" s="69">
        <v>404.5</v>
      </c>
      <c r="O25" s="69">
        <v>409.2</v>
      </c>
      <c r="P25" s="69">
        <v>410.1</v>
      </c>
      <c r="Q25" s="69">
        <v>412.6</v>
      </c>
      <c r="R25" s="69">
        <f t="shared" si="4"/>
        <v>8.1000000000000227</v>
      </c>
      <c r="S25" s="70">
        <f t="shared" si="5"/>
        <v>2.0024721878862849E-2</v>
      </c>
      <c r="T25" s="66">
        <v>951.7</v>
      </c>
      <c r="U25" s="67">
        <v>1010.4</v>
      </c>
      <c r="V25" s="67">
        <v>1012.3</v>
      </c>
      <c r="W25" s="67">
        <v>1015</v>
      </c>
      <c r="X25" s="67">
        <f t="shared" si="6"/>
        <v>63.299999999999955</v>
      </c>
      <c r="Y25" s="71">
        <f t="shared" si="7"/>
        <v>6.6512556477881637E-2</v>
      </c>
      <c r="Z25" s="69">
        <v>255</v>
      </c>
      <c r="AA25" s="72">
        <v>267.39999999999998</v>
      </c>
      <c r="AB25" s="72">
        <v>269</v>
      </c>
      <c r="AC25" s="72">
        <v>270.39999999999998</v>
      </c>
      <c r="AD25" s="72">
        <f t="shared" si="8"/>
        <v>15.399999999999977</v>
      </c>
      <c r="AE25" s="73">
        <f t="shared" si="9"/>
        <v>6.039215686274501E-2</v>
      </c>
      <c r="AF25" s="66">
        <v>730.1</v>
      </c>
      <c r="AG25" s="67">
        <v>785.7</v>
      </c>
      <c r="AH25" s="67">
        <v>788.4</v>
      </c>
      <c r="AI25" s="67">
        <v>791.2</v>
      </c>
      <c r="AJ25" s="67">
        <f t="shared" si="10"/>
        <v>61.100000000000023</v>
      </c>
      <c r="AK25" s="71">
        <f t="shared" si="11"/>
        <v>8.3687166141624469E-2</v>
      </c>
      <c r="AL25" s="69">
        <v>616.9</v>
      </c>
      <c r="AM25" s="72">
        <v>623.6</v>
      </c>
      <c r="AN25" s="72">
        <v>626.1</v>
      </c>
      <c r="AO25" s="72">
        <v>628.79999999999995</v>
      </c>
      <c r="AP25" s="72">
        <f t="shared" si="12"/>
        <v>11.899999999999977</v>
      </c>
      <c r="AQ25" s="73">
        <f t="shared" si="13"/>
        <v>1.9289998378991698E-2</v>
      </c>
      <c r="AR25" s="66">
        <v>508.2</v>
      </c>
      <c r="AS25" s="67">
        <v>482.7</v>
      </c>
      <c r="AT25" s="67">
        <v>490.5</v>
      </c>
      <c r="AU25" s="67">
        <v>493</v>
      </c>
      <c r="AV25" s="67">
        <f t="shared" si="14"/>
        <v>-15.199999999999989</v>
      </c>
      <c r="AW25" s="71">
        <f t="shared" si="15"/>
        <v>-2.9909484454938979E-2</v>
      </c>
      <c r="AX25" s="69">
        <v>693.7</v>
      </c>
      <c r="AY25" s="72">
        <v>673.7</v>
      </c>
      <c r="AZ25" s="72">
        <v>674.4</v>
      </c>
      <c r="BA25" s="72">
        <v>677.5</v>
      </c>
      <c r="BB25" s="72">
        <f t="shared" si="16"/>
        <v>-16.200000000000045</v>
      </c>
      <c r="BC25" s="73">
        <f t="shared" si="17"/>
        <v>-2.3353034452933609E-2</v>
      </c>
      <c r="BG25"/>
      <c r="BH25"/>
      <c r="BI25"/>
    </row>
    <row r="26" spans="1:61">
      <c r="A26" s="62" t="s">
        <v>101</v>
      </c>
      <c r="B26" s="63">
        <v>662.3</v>
      </c>
      <c r="C26" s="63">
        <v>604.6</v>
      </c>
      <c r="D26" s="63">
        <v>603.4</v>
      </c>
      <c r="E26" s="63">
        <v>605.29999999999995</v>
      </c>
      <c r="F26" s="64">
        <f t="shared" si="0"/>
        <v>-57</v>
      </c>
      <c r="G26" s="65">
        <f t="shared" si="1"/>
        <v>-8.606371734863355E-2</v>
      </c>
      <c r="H26" s="66">
        <v>37.299999999999997</v>
      </c>
      <c r="I26" s="67">
        <v>36</v>
      </c>
      <c r="J26" s="67">
        <v>35.5</v>
      </c>
      <c r="K26" s="67">
        <v>35.5</v>
      </c>
      <c r="L26" s="66">
        <f t="shared" si="2"/>
        <v>-1.7999999999999972</v>
      </c>
      <c r="M26" s="68">
        <f t="shared" si="3"/>
        <v>-4.8257372654155424E-2</v>
      </c>
      <c r="N26" s="69">
        <v>13.7</v>
      </c>
      <c r="O26" s="69">
        <v>12.5</v>
      </c>
      <c r="P26" s="69">
        <v>12.4</v>
      </c>
      <c r="Q26" s="69">
        <v>12.4</v>
      </c>
      <c r="R26" s="69">
        <f t="shared" si="4"/>
        <v>-1.2999999999999989</v>
      </c>
      <c r="S26" s="70">
        <f t="shared" si="5"/>
        <v>-9.4890510948905035E-2</v>
      </c>
      <c r="T26" s="66">
        <v>125.8</v>
      </c>
      <c r="U26" s="67">
        <v>111.6</v>
      </c>
      <c r="V26" s="67">
        <v>111.1</v>
      </c>
      <c r="W26" s="67">
        <v>111.3</v>
      </c>
      <c r="X26" s="67">
        <f t="shared" si="6"/>
        <v>-14.5</v>
      </c>
      <c r="Y26" s="71">
        <f t="shared" si="7"/>
        <v>-0.11526232114467409</v>
      </c>
      <c r="Z26" s="69">
        <v>30</v>
      </c>
      <c r="AA26" s="72">
        <v>26.3</v>
      </c>
      <c r="AB26" s="72">
        <v>26</v>
      </c>
      <c r="AC26" s="72">
        <v>26.3</v>
      </c>
      <c r="AD26" s="72">
        <f t="shared" si="8"/>
        <v>-3.6999999999999993</v>
      </c>
      <c r="AE26" s="73">
        <f t="shared" si="9"/>
        <v>-0.12333333333333331</v>
      </c>
      <c r="AF26" s="66">
        <v>74.8</v>
      </c>
      <c r="AG26" s="67">
        <v>68.900000000000006</v>
      </c>
      <c r="AH26" s="67">
        <v>68.900000000000006</v>
      </c>
      <c r="AI26" s="67">
        <v>69.099999999999994</v>
      </c>
      <c r="AJ26" s="67">
        <f t="shared" si="10"/>
        <v>-5.7000000000000028</v>
      </c>
      <c r="AK26" s="71">
        <f t="shared" si="11"/>
        <v>-7.6203208556149774E-2</v>
      </c>
      <c r="AL26" s="69">
        <v>88</v>
      </c>
      <c r="AM26" s="72">
        <v>85.6</v>
      </c>
      <c r="AN26" s="72">
        <v>85</v>
      </c>
      <c r="AO26" s="72">
        <v>85.3</v>
      </c>
      <c r="AP26" s="72">
        <f t="shared" si="12"/>
        <v>-2.7000000000000028</v>
      </c>
      <c r="AQ26" s="73">
        <f t="shared" si="13"/>
        <v>-3.0681818181818213E-2</v>
      </c>
      <c r="AR26" s="66">
        <v>127.6</v>
      </c>
      <c r="AS26" s="67">
        <v>109.7</v>
      </c>
      <c r="AT26" s="67">
        <v>110.3</v>
      </c>
      <c r="AU26" s="67">
        <v>110.6</v>
      </c>
      <c r="AV26" s="67">
        <f t="shared" si="14"/>
        <v>-17</v>
      </c>
      <c r="AW26" s="71">
        <f t="shared" si="15"/>
        <v>-0.13322884012539185</v>
      </c>
      <c r="AX26" s="69">
        <v>127</v>
      </c>
      <c r="AY26" s="72">
        <v>120.2</v>
      </c>
      <c r="AZ26" s="72">
        <v>120</v>
      </c>
      <c r="BA26" s="72">
        <v>120.3</v>
      </c>
      <c r="BB26" s="72">
        <f t="shared" si="16"/>
        <v>-6.7000000000000028</v>
      </c>
      <c r="BC26" s="73">
        <f t="shared" si="17"/>
        <v>-5.2755905511811044E-2</v>
      </c>
      <c r="BG26"/>
      <c r="BH26"/>
      <c r="BI26"/>
    </row>
    <row r="27" spans="1:61">
      <c r="A27" s="62" t="s">
        <v>102</v>
      </c>
      <c r="B27" s="63">
        <v>773.4</v>
      </c>
      <c r="C27" s="63">
        <v>815.2</v>
      </c>
      <c r="D27" s="63">
        <v>814.3</v>
      </c>
      <c r="E27" s="63">
        <v>818.5</v>
      </c>
      <c r="F27" s="64">
        <f t="shared" si="0"/>
        <v>45.100000000000023</v>
      </c>
      <c r="G27" s="65">
        <f t="shared" si="1"/>
        <v>5.8313938453581619E-2</v>
      </c>
      <c r="H27" s="66">
        <v>55</v>
      </c>
      <c r="I27" s="67">
        <v>61</v>
      </c>
      <c r="J27" s="67">
        <v>61.2</v>
      </c>
      <c r="K27" s="67">
        <v>62.2</v>
      </c>
      <c r="L27" s="66">
        <f t="shared" si="2"/>
        <v>7.2000000000000028</v>
      </c>
      <c r="M27" s="68">
        <f t="shared" si="3"/>
        <v>0.13090909090909095</v>
      </c>
      <c r="N27" s="69">
        <v>69.099999999999994</v>
      </c>
      <c r="O27" s="69">
        <v>72.099999999999994</v>
      </c>
      <c r="P27" s="69">
        <v>72.400000000000006</v>
      </c>
      <c r="Q27" s="69">
        <v>72.8</v>
      </c>
      <c r="R27" s="69">
        <f t="shared" si="4"/>
        <v>3.7000000000000028</v>
      </c>
      <c r="S27" s="70">
        <f t="shared" si="5"/>
        <v>5.3545586107091217E-2</v>
      </c>
      <c r="T27" s="66">
        <v>147.1</v>
      </c>
      <c r="U27" s="67">
        <v>164</v>
      </c>
      <c r="V27" s="67">
        <v>164.2</v>
      </c>
      <c r="W27" s="67">
        <v>164.8</v>
      </c>
      <c r="X27" s="67">
        <f t="shared" si="6"/>
        <v>17.700000000000017</v>
      </c>
      <c r="Y27" s="71">
        <f t="shared" si="7"/>
        <v>0.12032630863358272</v>
      </c>
      <c r="Z27" s="69">
        <v>37.200000000000003</v>
      </c>
      <c r="AA27" s="72">
        <v>39.6</v>
      </c>
      <c r="AB27" s="72">
        <v>39.1</v>
      </c>
      <c r="AC27" s="72">
        <v>39.700000000000003</v>
      </c>
      <c r="AD27" s="72">
        <f t="shared" si="8"/>
        <v>2.5</v>
      </c>
      <c r="AE27" s="73">
        <f t="shared" si="9"/>
        <v>6.7204301075268813E-2</v>
      </c>
      <c r="AF27" s="66">
        <v>99.8</v>
      </c>
      <c r="AG27" s="67">
        <v>105.9</v>
      </c>
      <c r="AH27" s="67">
        <v>106.4</v>
      </c>
      <c r="AI27" s="67">
        <v>106.4</v>
      </c>
      <c r="AJ27" s="67">
        <f t="shared" si="10"/>
        <v>6.6000000000000085</v>
      </c>
      <c r="AK27" s="71">
        <f t="shared" si="11"/>
        <v>6.613226452905821E-2</v>
      </c>
      <c r="AL27" s="69">
        <v>114.5</v>
      </c>
      <c r="AM27" s="72">
        <v>118.2</v>
      </c>
      <c r="AN27" s="72">
        <v>117.8</v>
      </c>
      <c r="AO27" s="72">
        <v>118.1</v>
      </c>
      <c r="AP27" s="72">
        <f t="shared" si="12"/>
        <v>3.5999999999999943</v>
      </c>
      <c r="AQ27" s="73">
        <f t="shared" si="13"/>
        <v>3.144104803493445E-2</v>
      </c>
      <c r="AR27" s="66">
        <v>84.8</v>
      </c>
      <c r="AS27" s="67">
        <v>86.7</v>
      </c>
      <c r="AT27" s="67">
        <v>86.9</v>
      </c>
      <c r="AU27" s="67">
        <v>87.5</v>
      </c>
      <c r="AV27" s="67">
        <f t="shared" si="14"/>
        <v>2.7000000000000028</v>
      </c>
      <c r="AW27" s="71">
        <f t="shared" si="15"/>
        <v>3.1839622641509469E-2</v>
      </c>
      <c r="AX27" s="69">
        <v>127.3</v>
      </c>
      <c r="AY27" s="72">
        <v>127.9</v>
      </c>
      <c r="AZ27" s="72">
        <v>126.9</v>
      </c>
      <c r="BA27" s="72">
        <v>128.5</v>
      </c>
      <c r="BB27" s="72">
        <f t="shared" si="16"/>
        <v>1.2000000000000028</v>
      </c>
      <c r="BC27" s="73">
        <f t="shared" si="17"/>
        <v>9.4265514532600389E-3</v>
      </c>
      <c r="BG27"/>
      <c r="BH27"/>
      <c r="BI27"/>
    </row>
    <row r="28" spans="1:61">
      <c r="A28" s="62" t="s">
        <v>103</v>
      </c>
      <c r="B28" s="63">
        <v>6142.8</v>
      </c>
      <c r="C28" s="63">
        <v>5999.7</v>
      </c>
      <c r="D28" s="63">
        <v>6013.1</v>
      </c>
      <c r="E28" s="63">
        <v>6031.9</v>
      </c>
      <c r="F28" s="64">
        <f t="shared" si="0"/>
        <v>-110.90000000000055</v>
      </c>
      <c r="G28" s="65">
        <f t="shared" si="1"/>
        <v>-1.8053656313082072E-2</v>
      </c>
      <c r="H28" s="66">
        <v>228.1</v>
      </c>
      <c r="I28" s="67">
        <v>224.9</v>
      </c>
      <c r="J28" s="67">
        <v>228.1</v>
      </c>
      <c r="K28" s="67">
        <v>230.1</v>
      </c>
      <c r="L28" s="66">
        <f t="shared" si="2"/>
        <v>2</v>
      </c>
      <c r="M28" s="68">
        <f t="shared" si="3"/>
        <v>8.7680841736080661E-3</v>
      </c>
      <c r="N28" s="69">
        <v>580.6</v>
      </c>
      <c r="O28" s="69">
        <v>571.20000000000005</v>
      </c>
      <c r="P28" s="69">
        <v>572.5</v>
      </c>
      <c r="Q28" s="69">
        <v>573.70000000000005</v>
      </c>
      <c r="R28" s="69">
        <f t="shared" si="4"/>
        <v>-6.8999999999999773</v>
      </c>
      <c r="S28" s="70">
        <f t="shared" si="5"/>
        <v>-1.1884257664484976E-2</v>
      </c>
      <c r="T28" s="66">
        <v>1206.2</v>
      </c>
      <c r="U28" s="67">
        <v>1215.9000000000001</v>
      </c>
      <c r="V28" s="67">
        <v>1215.8</v>
      </c>
      <c r="W28" s="67">
        <v>1216.8</v>
      </c>
      <c r="X28" s="67">
        <f t="shared" si="6"/>
        <v>10.599999999999909</v>
      </c>
      <c r="Y28" s="71">
        <f t="shared" si="7"/>
        <v>8.7879290333277311E-3</v>
      </c>
      <c r="Z28" s="69">
        <v>414.9</v>
      </c>
      <c r="AA28" s="72">
        <v>407.5</v>
      </c>
      <c r="AB28" s="72">
        <v>407.6</v>
      </c>
      <c r="AC28" s="72">
        <v>405.9</v>
      </c>
      <c r="AD28" s="72">
        <f t="shared" si="8"/>
        <v>-9</v>
      </c>
      <c r="AE28" s="73">
        <f t="shared" si="9"/>
        <v>-2.1691973969631236E-2</v>
      </c>
      <c r="AF28" s="66">
        <v>946.5</v>
      </c>
      <c r="AG28" s="67">
        <v>963.2</v>
      </c>
      <c r="AH28" s="67">
        <v>961.9</v>
      </c>
      <c r="AI28" s="67">
        <v>965</v>
      </c>
      <c r="AJ28" s="67">
        <f t="shared" si="10"/>
        <v>18.5</v>
      </c>
      <c r="AK28" s="71">
        <f t="shared" si="11"/>
        <v>1.9545694664553619E-2</v>
      </c>
      <c r="AL28" s="69">
        <v>949.8</v>
      </c>
      <c r="AM28" s="72">
        <v>914</v>
      </c>
      <c r="AN28" s="72">
        <v>916.2</v>
      </c>
      <c r="AO28" s="72">
        <v>918.2</v>
      </c>
      <c r="AP28" s="72">
        <f t="shared" si="12"/>
        <v>-31.599999999999909</v>
      </c>
      <c r="AQ28" s="73">
        <f t="shared" si="13"/>
        <v>-3.3270162139397673E-2</v>
      </c>
      <c r="AR28" s="66">
        <v>629.9</v>
      </c>
      <c r="AS28" s="67">
        <v>564.70000000000005</v>
      </c>
      <c r="AT28" s="67">
        <v>572.9</v>
      </c>
      <c r="AU28" s="67">
        <v>582.79999999999995</v>
      </c>
      <c r="AV28" s="67">
        <f t="shared" si="14"/>
        <v>-47.100000000000023</v>
      </c>
      <c r="AW28" s="71">
        <f t="shared" si="15"/>
        <v>-7.477377361485954E-2</v>
      </c>
      <c r="AX28" s="69">
        <v>827.7</v>
      </c>
      <c r="AY28" s="72">
        <v>792.9</v>
      </c>
      <c r="AZ28" s="72">
        <v>792.4</v>
      </c>
      <c r="BA28" s="72">
        <v>793</v>
      </c>
      <c r="BB28" s="72">
        <f t="shared" si="16"/>
        <v>-34.700000000000045</v>
      </c>
      <c r="BC28" s="73">
        <f t="shared" si="17"/>
        <v>-4.1923402198864375E-2</v>
      </c>
      <c r="BG28"/>
      <c r="BH28"/>
      <c r="BI28"/>
    </row>
    <row r="29" spans="1:61">
      <c r="A29" s="62" t="s">
        <v>104</v>
      </c>
      <c r="B29" s="63">
        <v>3163.8</v>
      </c>
      <c r="C29" s="63">
        <v>3173.1</v>
      </c>
      <c r="D29" s="63">
        <v>3189.7</v>
      </c>
      <c r="E29" s="63">
        <v>3181.9</v>
      </c>
      <c r="F29" s="64">
        <f t="shared" si="0"/>
        <v>18.099999999999909</v>
      </c>
      <c r="G29" s="65">
        <f t="shared" si="1"/>
        <v>5.7209684556545634E-3</v>
      </c>
      <c r="H29" s="66">
        <v>149.1</v>
      </c>
      <c r="I29" s="67">
        <v>159.80000000000001</v>
      </c>
      <c r="J29" s="67">
        <v>159</v>
      </c>
      <c r="K29" s="67">
        <v>158.69999999999999</v>
      </c>
      <c r="L29" s="66">
        <f t="shared" si="2"/>
        <v>9.5999999999999943</v>
      </c>
      <c r="M29" s="68">
        <f t="shared" si="3"/>
        <v>6.4386317907444632E-2</v>
      </c>
      <c r="N29" s="69">
        <v>536</v>
      </c>
      <c r="O29" s="69">
        <v>541.5</v>
      </c>
      <c r="P29" s="69">
        <v>543.29999999999995</v>
      </c>
      <c r="Q29" s="69">
        <v>543.4</v>
      </c>
      <c r="R29" s="69">
        <f t="shared" si="4"/>
        <v>7.3999999999999773</v>
      </c>
      <c r="S29" s="70">
        <f t="shared" si="5"/>
        <v>1.3805970149253688E-2</v>
      </c>
      <c r="T29" s="66">
        <v>599.1</v>
      </c>
      <c r="U29" s="67">
        <v>626</v>
      </c>
      <c r="V29" s="67">
        <v>625.70000000000005</v>
      </c>
      <c r="W29" s="67">
        <v>623.6</v>
      </c>
      <c r="X29" s="67">
        <f t="shared" si="6"/>
        <v>24.5</v>
      </c>
      <c r="Y29" s="71">
        <f t="shared" si="7"/>
        <v>4.0894675346352861E-2</v>
      </c>
      <c r="Z29" s="69">
        <v>143.5</v>
      </c>
      <c r="AA29" s="72">
        <v>149</v>
      </c>
      <c r="AB29" s="72">
        <v>149.1</v>
      </c>
      <c r="AC29" s="72">
        <v>149.6</v>
      </c>
      <c r="AD29" s="72">
        <f t="shared" si="8"/>
        <v>6.0999999999999943</v>
      </c>
      <c r="AE29" s="73">
        <f t="shared" si="9"/>
        <v>4.2508710801393686E-2</v>
      </c>
      <c r="AF29" s="66">
        <v>347.4</v>
      </c>
      <c r="AG29" s="67">
        <v>363.1</v>
      </c>
      <c r="AH29" s="67">
        <v>367</v>
      </c>
      <c r="AI29" s="67">
        <v>364.8</v>
      </c>
      <c r="AJ29" s="67">
        <f t="shared" si="10"/>
        <v>17.400000000000034</v>
      </c>
      <c r="AK29" s="71">
        <f t="shared" si="11"/>
        <v>5.0086355785837755E-2</v>
      </c>
      <c r="AL29" s="69">
        <v>481.5</v>
      </c>
      <c r="AM29" s="72">
        <v>464.7</v>
      </c>
      <c r="AN29" s="72">
        <v>464.9</v>
      </c>
      <c r="AO29" s="72">
        <v>462.5</v>
      </c>
      <c r="AP29" s="72">
        <f t="shared" si="12"/>
        <v>-19</v>
      </c>
      <c r="AQ29" s="73">
        <f t="shared" si="13"/>
        <v>-3.9460020768431983E-2</v>
      </c>
      <c r="AR29" s="66">
        <v>315.60000000000002</v>
      </c>
      <c r="AS29" s="67">
        <v>292.10000000000002</v>
      </c>
      <c r="AT29" s="67">
        <v>293.3</v>
      </c>
      <c r="AU29" s="67">
        <v>300</v>
      </c>
      <c r="AV29" s="67">
        <f t="shared" si="14"/>
        <v>-15.600000000000023</v>
      </c>
      <c r="AW29" s="71">
        <f t="shared" si="15"/>
        <v>-4.9429657794676875E-2</v>
      </c>
      <c r="AX29" s="69">
        <v>428.4</v>
      </c>
      <c r="AY29" s="72">
        <v>419.1</v>
      </c>
      <c r="AZ29" s="72">
        <v>429</v>
      </c>
      <c r="BA29" s="72">
        <v>416.2</v>
      </c>
      <c r="BB29" s="72">
        <f t="shared" si="16"/>
        <v>-12.199999999999989</v>
      </c>
      <c r="BC29" s="73">
        <f t="shared" si="17"/>
        <v>-2.8478057889822571E-2</v>
      </c>
      <c r="BG29"/>
      <c r="BH29"/>
      <c r="BI29"/>
    </row>
    <row r="30" spans="1:61">
      <c r="A30" s="62" t="s">
        <v>105</v>
      </c>
      <c r="B30" s="63">
        <v>1590.9</v>
      </c>
      <c r="C30" s="63">
        <v>1565.5</v>
      </c>
      <c r="D30" s="63">
        <v>1567.7</v>
      </c>
      <c r="E30" s="63">
        <v>1572.8</v>
      </c>
      <c r="F30" s="64">
        <f t="shared" si="0"/>
        <v>-18.100000000000136</v>
      </c>
      <c r="G30" s="65">
        <f t="shared" si="1"/>
        <v>-1.1377207869759341E-2</v>
      </c>
      <c r="H30" s="66">
        <v>79.599999999999994</v>
      </c>
      <c r="I30" s="67">
        <v>81</v>
      </c>
      <c r="J30" s="67">
        <v>79.400000000000006</v>
      </c>
      <c r="K30" s="67">
        <v>79.599999999999994</v>
      </c>
      <c r="L30" s="66">
        <f t="shared" si="2"/>
        <v>0</v>
      </c>
      <c r="M30" s="68">
        <f t="shared" si="3"/>
        <v>0</v>
      </c>
      <c r="N30" s="69">
        <v>224.2</v>
      </c>
      <c r="O30" s="69">
        <v>224.4</v>
      </c>
      <c r="P30" s="69">
        <v>224.8</v>
      </c>
      <c r="Q30" s="69">
        <v>225.5</v>
      </c>
      <c r="R30" s="69">
        <f t="shared" si="4"/>
        <v>1.3000000000000114</v>
      </c>
      <c r="S30" s="70">
        <f t="shared" si="5"/>
        <v>5.7983942908118261E-3</v>
      </c>
      <c r="T30" s="66">
        <v>309.8</v>
      </c>
      <c r="U30" s="67">
        <v>313.7</v>
      </c>
      <c r="V30" s="67">
        <v>312.89999999999998</v>
      </c>
      <c r="W30" s="67">
        <v>312.89999999999998</v>
      </c>
      <c r="X30" s="67">
        <f t="shared" si="6"/>
        <v>3.0999999999999659</v>
      </c>
      <c r="Y30" s="71">
        <f t="shared" si="7"/>
        <v>1.0006455777921129E-2</v>
      </c>
      <c r="Z30" s="69">
        <v>110.3</v>
      </c>
      <c r="AA30" s="72">
        <v>108</v>
      </c>
      <c r="AB30" s="72">
        <v>109.3</v>
      </c>
      <c r="AC30" s="72">
        <v>109.2</v>
      </c>
      <c r="AD30" s="72">
        <f t="shared" si="8"/>
        <v>-1.0999999999999943</v>
      </c>
      <c r="AE30" s="73">
        <f t="shared" si="9"/>
        <v>-9.9728014505892498E-3</v>
      </c>
      <c r="AF30" s="66">
        <v>140</v>
      </c>
      <c r="AG30" s="67">
        <v>140.69999999999999</v>
      </c>
      <c r="AH30" s="67">
        <v>140.69999999999999</v>
      </c>
      <c r="AI30" s="67">
        <v>140.5</v>
      </c>
      <c r="AJ30" s="67">
        <f t="shared" si="10"/>
        <v>0.5</v>
      </c>
      <c r="AK30" s="71">
        <f t="shared" si="11"/>
        <v>3.5714285714285713E-3</v>
      </c>
      <c r="AL30" s="69">
        <v>237.3</v>
      </c>
      <c r="AM30" s="72">
        <v>225.2</v>
      </c>
      <c r="AN30" s="72">
        <v>225</v>
      </c>
      <c r="AO30" s="72">
        <v>225</v>
      </c>
      <c r="AP30" s="72">
        <f t="shared" si="12"/>
        <v>-12.300000000000011</v>
      </c>
      <c r="AQ30" s="73">
        <f t="shared" si="13"/>
        <v>-5.1833122629582853E-2</v>
      </c>
      <c r="AR30" s="66">
        <v>145.19999999999999</v>
      </c>
      <c r="AS30" s="67">
        <v>138</v>
      </c>
      <c r="AT30" s="67">
        <v>140.1</v>
      </c>
      <c r="AU30" s="67">
        <v>142.1</v>
      </c>
      <c r="AV30" s="67">
        <f t="shared" si="14"/>
        <v>-3.0999999999999943</v>
      </c>
      <c r="AW30" s="71">
        <f t="shared" si="15"/>
        <v>-2.134986225895313E-2</v>
      </c>
      <c r="AX30" s="69">
        <v>263.39999999999998</v>
      </c>
      <c r="AY30" s="72">
        <v>257.2</v>
      </c>
      <c r="AZ30" s="72">
        <v>257.89999999999998</v>
      </c>
      <c r="BA30" s="72">
        <v>260.60000000000002</v>
      </c>
      <c r="BB30" s="72">
        <f t="shared" si="16"/>
        <v>-2.7999999999999545</v>
      </c>
      <c r="BC30" s="73">
        <f t="shared" si="17"/>
        <v>-1.0630220197418203E-2</v>
      </c>
      <c r="BG30"/>
      <c r="BH30"/>
      <c r="BI30"/>
    </row>
    <row r="31" spans="1:61">
      <c r="A31" s="62" t="s">
        <v>106</v>
      </c>
      <c r="B31" s="63">
        <v>1428.8</v>
      </c>
      <c r="C31" s="63">
        <v>1393.9</v>
      </c>
      <c r="D31" s="63">
        <v>1393</v>
      </c>
      <c r="E31" s="63">
        <v>1397.6</v>
      </c>
      <c r="F31" s="64">
        <f t="shared" si="0"/>
        <v>-31.200000000000045</v>
      </c>
      <c r="G31" s="65">
        <f t="shared" si="1"/>
        <v>-2.1836506159014592E-2</v>
      </c>
      <c r="H31" s="66">
        <v>64.900000000000006</v>
      </c>
      <c r="I31" s="67">
        <v>68</v>
      </c>
      <c r="J31" s="67">
        <v>67.8</v>
      </c>
      <c r="K31" s="67">
        <v>67.400000000000006</v>
      </c>
      <c r="L31" s="66">
        <f t="shared" si="2"/>
        <v>2.5</v>
      </c>
      <c r="M31" s="68">
        <f t="shared" si="3"/>
        <v>3.8520801232665637E-2</v>
      </c>
      <c r="N31" s="69">
        <v>170.4</v>
      </c>
      <c r="O31" s="69">
        <v>165.8</v>
      </c>
      <c r="P31" s="69">
        <v>166.4</v>
      </c>
      <c r="Q31" s="69">
        <v>167.2</v>
      </c>
      <c r="R31" s="69">
        <f t="shared" si="4"/>
        <v>-3.2000000000000171</v>
      </c>
      <c r="S31" s="70">
        <f t="shared" si="5"/>
        <v>-1.8779342723004796E-2</v>
      </c>
      <c r="T31" s="66">
        <v>267.10000000000002</v>
      </c>
      <c r="U31" s="67">
        <v>271</v>
      </c>
      <c r="V31" s="67">
        <v>269.8</v>
      </c>
      <c r="W31" s="67">
        <v>270.3</v>
      </c>
      <c r="X31" s="67">
        <f t="shared" si="6"/>
        <v>3.1999999999999886</v>
      </c>
      <c r="Y31" s="71">
        <f t="shared" si="7"/>
        <v>1.1980531636091307E-2</v>
      </c>
      <c r="Z31" s="69">
        <v>78.2</v>
      </c>
      <c r="AA31" s="72">
        <v>74.2</v>
      </c>
      <c r="AB31" s="72">
        <v>72.5</v>
      </c>
      <c r="AC31" s="72">
        <v>72.2</v>
      </c>
      <c r="AD31" s="72">
        <f t="shared" si="8"/>
        <v>-6</v>
      </c>
      <c r="AE31" s="73">
        <f t="shared" si="9"/>
        <v>-7.6726342710997444E-2</v>
      </c>
      <c r="AF31" s="66">
        <v>175.7</v>
      </c>
      <c r="AG31" s="67">
        <v>171.1</v>
      </c>
      <c r="AH31" s="67">
        <v>172.8</v>
      </c>
      <c r="AI31" s="67">
        <v>171.3</v>
      </c>
      <c r="AJ31" s="67">
        <f t="shared" si="10"/>
        <v>-4.3999999999999773</v>
      </c>
      <c r="AK31" s="71">
        <f t="shared" si="11"/>
        <v>-2.5042686397267942E-2</v>
      </c>
      <c r="AL31" s="69">
        <v>205.2</v>
      </c>
      <c r="AM31" s="72">
        <v>196.8</v>
      </c>
      <c r="AN31" s="72">
        <v>197</v>
      </c>
      <c r="AO31" s="72">
        <v>198.9</v>
      </c>
      <c r="AP31" s="72">
        <f t="shared" si="12"/>
        <v>-6.2999999999999829</v>
      </c>
      <c r="AQ31" s="73">
        <f t="shared" si="13"/>
        <v>-3.0701754385964831E-2</v>
      </c>
      <c r="AR31" s="66">
        <v>130.9</v>
      </c>
      <c r="AS31" s="67">
        <v>124.6</v>
      </c>
      <c r="AT31" s="67">
        <v>124</v>
      </c>
      <c r="AU31" s="67">
        <v>123.6</v>
      </c>
      <c r="AV31" s="67">
        <f t="shared" si="14"/>
        <v>-7.3000000000000114</v>
      </c>
      <c r="AW31" s="71">
        <f t="shared" si="15"/>
        <v>-5.5767761650114676E-2</v>
      </c>
      <c r="AX31" s="69">
        <v>260.10000000000002</v>
      </c>
      <c r="AY31" s="72">
        <v>249.4</v>
      </c>
      <c r="AZ31" s="72">
        <v>249.4</v>
      </c>
      <c r="BA31" s="72">
        <v>253.3</v>
      </c>
      <c r="BB31" s="72">
        <f t="shared" si="16"/>
        <v>-6.8000000000000114</v>
      </c>
      <c r="BC31" s="73">
        <f t="shared" si="17"/>
        <v>-2.6143790849673245E-2</v>
      </c>
      <c r="BG31"/>
      <c r="BH31"/>
      <c r="BI31"/>
    </row>
    <row r="32" spans="1:61">
      <c r="A32" s="62" t="s">
        <v>107</v>
      </c>
      <c r="B32" s="63">
        <v>1957</v>
      </c>
      <c r="C32" s="63">
        <v>1942.7</v>
      </c>
      <c r="D32" s="63">
        <v>1937.6</v>
      </c>
      <c r="E32" s="63">
        <v>1947.6</v>
      </c>
      <c r="F32" s="64">
        <f t="shared" si="0"/>
        <v>-9.4000000000000909</v>
      </c>
      <c r="G32" s="65">
        <f t="shared" si="1"/>
        <v>-4.8032703117016308E-3</v>
      </c>
      <c r="H32" s="66">
        <v>81.3</v>
      </c>
      <c r="I32" s="67">
        <v>76.400000000000006</v>
      </c>
      <c r="J32" s="67">
        <v>76.7</v>
      </c>
      <c r="K32" s="67">
        <v>76.8</v>
      </c>
      <c r="L32" s="66">
        <f t="shared" si="2"/>
        <v>-4.5</v>
      </c>
      <c r="M32" s="68">
        <f t="shared" si="3"/>
        <v>-5.5350553505535055E-2</v>
      </c>
      <c r="N32" s="69">
        <v>250.7</v>
      </c>
      <c r="O32" s="69">
        <v>243.2</v>
      </c>
      <c r="P32" s="69">
        <v>240.4</v>
      </c>
      <c r="Q32" s="69">
        <v>243.4</v>
      </c>
      <c r="R32" s="69">
        <f t="shared" si="4"/>
        <v>-7.2999999999999829</v>
      </c>
      <c r="S32" s="70">
        <f t="shared" si="5"/>
        <v>-2.9118468288791319E-2</v>
      </c>
      <c r="T32" s="66">
        <v>405.7</v>
      </c>
      <c r="U32" s="67">
        <v>423.8</v>
      </c>
      <c r="V32" s="67">
        <v>420.4</v>
      </c>
      <c r="W32" s="67">
        <v>421.4</v>
      </c>
      <c r="X32" s="67">
        <f t="shared" si="6"/>
        <v>15.699999999999989</v>
      </c>
      <c r="Y32" s="71">
        <f t="shared" si="7"/>
        <v>3.869854572344094E-2</v>
      </c>
      <c r="Z32" s="69">
        <v>94.6</v>
      </c>
      <c r="AA32" s="72">
        <v>97.3</v>
      </c>
      <c r="AB32" s="72">
        <v>96.8</v>
      </c>
      <c r="AC32" s="72">
        <v>97.1</v>
      </c>
      <c r="AD32" s="72">
        <f t="shared" si="8"/>
        <v>2.5</v>
      </c>
      <c r="AE32" s="73">
        <f t="shared" si="9"/>
        <v>2.6427061310782242E-2</v>
      </c>
      <c r="AF32" s="66">
        <v>218</v>
      </c>
      <c r="AG32" s="67">
        <v>228.8</v>
      </c>
      <c r="AH32" s="67">
        <v>231</v>
      </c>
      <c r="AI32" s="67">
        <v>232</v>
      </c>
      <c r="AJ32" s="67">
        <f t="shared" si="10"/>
        <v>14</v>
      </c>
      <c r="AK32" s="71">
        <f t="shared" si="11"/>
        <v>6.4220183486238536E-2</v>
      </c>
      <c r="AL32" s="69">
        <v>290.8</v>
      </c>
      <c r="AM32" s="72">
        <v>286.39999999999998</v>
      </c>
      <c r="AN32" s="72">
        <v>287</v>
      </c>
      <c r="AO32" s="72">
        <v>287.5</v>
      </c>
      <c r="AP32" s="72">
        <f t="shared" si="12"/>
        <v>-3.3000000000000114</v>
      </c>
      <c r="AQ32" s="73">
        <f t="shared" si="13"/>
        <v>-1.1348005502063312E-2</v>
      </c>
      <c r="AR32" s="66">
        <v>204.8</v>
      </c>
      <c r="AS32" s="67">
        <v>196.8</v>
      </c>
      <c r="AT32" s="67">
        <v>195.5</v>
      </c>
      <c r="AU32" s="67">
        <v>199.4</v>
      </c>
      <c r="AV32" s="67">
        <f t="shared" si="14"/>
        <v>-5.4000000000000057</v>
      </c>
      <c r="AW32" s="71">
        <f t="shared" si="15"/>
        <v>-2.6367187500000028E-2</v>
      </c>
      <c r="AX32" s="69">
        <v>312.10000000000002</v>
      </c>
      <c r="AY32" s="72">
        <v>299.39999999999998</v>
      </c>
      <c r="AZ32" s="72">
        <v>298</v>
      </c>
      <c r="BA32" s="72">
        <v>298.5</v>
      </c>
      <c r="BB32" s="72">
        <f t="shared" si="16"/>
        <v>-13.600000000000023</v>
      </c>
      <c r="BC32" s="73">
        <f t="shared" si="17"/>
        <v>-4.3575776994553096E-2</v>
      </c>
      <c r="BG32"/>
      <c r="BH32"/>
      <c r="BI32"/>
    </row>
    <row r="33" spans="1:61">
      <c r="A33" s="62" t="s">
        <v>108</v>
      </c>
      <c r="B33" s="63">
        <v>1993.5</v>
      </c>
      <c r="C33" s="63">
        <v>1908.9</v>
      </c>
      <c r="D33" s="63">
        <v>1909.6</v>
      </c>
      <c r="E33" s="63">
        <v>1903.8</v>
      </c>
      <c r="F33" s="64">
        <f t="shared" si="0"/>
        <v>-89.700000000000045</v>
      </c>
      <c r="G33" s="65">
        <f t="shared" si="1"/>
        <v>-4.4996237772761495E-2</v>
      </c>
      <c r="H33" s="66">
        <v>137</v>
      </c>
      <c r="I33" s="67">
        <v>134.19999999999999</v>
      </c>
      <c r="J33" s="67">
        <v>132.69999999999999</v>
      </c>
      <c r="K33" s="67">
        <v>131.80000000000001</v>
      </c>
      <c r="L33" s="66">
        <f t="shared" si="2"/>
        <v>-5.1999999999999886</v>
      </c>
      <c r="M33" s="68">
        <f t="shared" si="3"/>
        <v>-3.7956204379561959E-2</v>
      </c>
      <c r="N33" s="69">
        <v>138.1</v>
      </c>
      <c r="O33" s="69">
        <v>133.4</v>
      </c>
      <c r="P33" s="69">
        <v>134.4</v>
      </c>
      <c r="Q33" s="69">
        <v>135.30000000000001</v>
      </c>
      <c r="R33" s="69">
        <f t="shared" si="4"/>
        <v>-2.7999999999999829</v>
      </c>
      <c r="S33" s="70">
        <f t="shared" si="5"/>
        <v>-2.0275162925416243E-2</v>
      </c>
      <c r="T33" s="66">
        <v>377.9</v>
      </c>
      <c r="U33" s="67">
        <v>370.4</v>
      </c>
      <c r="V33" s="67">
        <v>369.9</v>
      </c>
      <c r="W33" s="67">
        <v>369.4</v>
      </c>
      <c r="X33" s="67">
        <f t="shared" si="6"/>
        <v>-8.5</v>
      </c>
      <c r="Y33" s="71">
        <f t="shared" si="7"/>
        <v>-2.2492722942577401E-2</v>
      </c>
      <c r="Z33" s="69">
        <v>94.1</v>
      </c>
      <c r="AA33" s="72">
        <v>88.5</v>
      </c>
      <c r="AB33" s="72">
        <v>89</v>
      </c>
      <c r="AC33" s="72">
        <v>88.6</v>
      </c>
      <c r="AD33" s="72">
        <f t="shared" si="8"/>
        <v>-5.5</v>
      </c>
      <c r="AE33" s="73">
        <f t="shared" si="9"/>
        <v>-5.8448459086078645E-2</v>
      </c>
      <c r="AF33" s="66">
        <v>218.2</v>
      </c>
      <c r="AG33" s="67">
        <v>219.4</v>
      </c>
      <c r="AH33" s="67">
        <v>220.3</v>
      </c>
      <c r="AI33" s="67">
        <v>219.8</v>
      </c>
      <c r="AJ33" s="67">
        <f t="shared" si="10"/>
        <v>1.6000000000000227</v>
      </c>
      <c r="AK33" s="71">
        <f t="shared" si="11"/>
        <v>7.332722273144009E-3</v>
      </c>
      <c r="AL33" s="69">
        <v>326.8</v>
      </c>
      <c r="AM33" s="72">
        <v>318.10000000000002</v>
      </c>
      <c r="AN33" s="72">
        <v>318.2</v>
      </c>
      <c r="AO33" s="72">
        <v>318.7</v>
      </c>
      <c r="AP33" s="72">
        <f t="shared" si="12"/>
        <v>-8.1000000000000227</v>
      </c>
      <c r="AQ33" s="73">
        <f t="shared" si="13"/>
        <v>-2.478580171358636E-2</v>
      </c>
      <c r="AR33" s="66">
        <v>238.6</v>
      </c>
      <c r="AS33" s="67">
        <v>212.1</v>
      </c>
      <c r="AT33" s="67">
        <v>213.6</v>
      </c>
      <c r="AU33" s="67">
        <v>211.4</v>
      </c>
      <c r="AV33" s="67">
        <f t="shared" si="14"/>
        <v>-27.199999999999989</v>
      </c>
      <c r="AW33" s="71">
        <f t="shared" si="15"/>
        <v>-0.11399832355406533</v>
      </c>
      <c r="AX33" s="69">
        <v>331.1</v>
      </c>
      <c r="AY33" s="72">
        <v>307.8</v>
      </c>
      <c r="AZ33" s="72">
        <v>307.60000000000002</v>
      </c>
      <c r="BA33" s="72">
        <v>304.10000000000002</v>
      </c>
      <c r="BB33" s="72">
        <f t="shared" si="16"/>
        <v>-27</v>
      </c>
      <c r="BC33" s="73">
        <f t="shared" si="17"/>
        <v>-8.154636061612805E-2</v>
      </c>
      <c r="BG33"/>
      <c r="BH33"/>
      <c r="BI33"/>
    </row>
    <row r="34" spans="1:61">
      <c r="A34" s="62" t="s">
        <v>109</v>
      </c>
      <c r="B34" s="63">
        <v>640</v>
      </c>
      <c r="C34" s="63">
        <v>638</v>
      </c>
      <c r="D34" s="63">
        <v>635.6</v>
      </c>
      <c r="E34" s="63">
        <v>632.5</v>
      </c>
      <c r="F34" s="64">
        <f t="shared" si="0"/>
        <v>-7.5</v>
      </c>
      <c r="G34" s="65">
        <f t="shared" si="1"/>
        <v>-1.171875E-2</v>
      </c>
      <c r="H34" s="66">
        <v>30.7</v>
      </c>
      <c r="I34" s="67">
        <v>32</v>
      </c>
      <c r="J34" s="67">
        <v>31.8</v>
      </c>
      <c r="K34" s="67">
        <v>32</v>
      </c>
      <c r="L34" s="66">
        <f t="shared" si="2"/>
        <v>1.3000000000000007</v>
      </c>
      <c r="M34" s="68">
        <f t="shared" si="3"/>
        <v>4.2345276872964195E-2</v>
      </c>
      <c r="N34" s="69">
        <v>53.8</v>
      </c>
      <c r="O34" s="69">
        <v>55</v>
      </c>
      <c r="P34" s="69">
        <v>54.4</v>
      </c>
      <c r="Q34" s="69">
        <v>54.5</v>
      </c>
      <c r="R34" s="69">
        <f t="shared" si="4"/>
        <v>0.70000000000000284</v>
      </c>
      <c r="S34" s="70">
        <f t="shared" si="5"/>
        <v>1.3011152416356931E-2</v>
      </c>
      <c r="T34" s="66">
        <v>118.1</v>
      </c>
      <c r="U34" s="67">
        <v>118.2</v>
      </c>
      <c r="V34" s="67">
        <v>117.3</v>
      </c>
      <c r="W34" s="67">
        <v>115.8</v>
      </c>
      <c r="X34" s="67">
        <f t="shared" si="6"/>
        <v>-2.2999999999999972</v>
      </c>
      <c r="Y34" s="71">
        <f t="shared" si="7"/>
        <v>-1.9475021168501246E-2</v>
      </c>
      <c r="Z34" s="69">
        <v>33.200000000000003</v>
      </c>
      <c r="AA34" s="72">
        <v>33.200000000000003</v>
      </c>
      <c r="AB34" s="72">
        <v>32.6</v>
      </c>
      <c r="AC34" s="72">
        <v>32.4</v>
      </c>
      <c r="AD34" s="72">
        <f t="shared" si="8"/>
        <v>-0.80000000000000426</v>
      </c>
      <c r="AE34" s="73">
        <f t="shared" si="9"/>
        <v>-2.4096385542168801E-2</v>
      </c>
      <c r="AF34" s="66">
        <v>70.099999999999994</v>
      </c>
      <c r="AG34" s="67">
        <v>73.8</v>
      </c>
      <c r="AH34" s="67">
        <v>74.5</v>
      </c>
      <c r="AI34" s="67">
        <v>75.2</v>
      </c>
      <c r="AJ34" s="67">
        <f t="shared" si="10"/>
        <v>5.1000000000000085</v>
      </c>
      <c r="AK34" s="71">
        <f t="shared" si="11"/>
        <v>7.275320970042809E-2</v>
      </c>
      <c r="AL34" s="69">
        <v>129.80000000000001</v>
      </c>
      <c r="AM34" s="72">
        <v>126.4</v>
      </c>
      <c r="AN34" s="72">
        <v>126.9</v>
      </c>
      <c r="AO34" s="72">
        <v>126.1</v>
      </c>
      <c r="AP34" s="72">
        <f t="shared" si="12"/>
        <v>-3.7000000000000171</v>
      </c>
      <c r="AQ34" s="73">
        <f t="shared" si="13"/>
        <v>-2.8505392912172703E-2</v>
      </c>
      <c r="AR34" s="66">
        <v>70.599999999999994</v>
      </c>
      <c r="AS34" s="67">
        <v>69.2</v>
      </c>
      <c r="AT34" s="67">
        <v>67.900000000000006</v>
      </c>
      <c r="AU34" s="67">
        <v>66.5</v>
      </c>
      <c r="AV34" s="67">
        <f t="shared" si="14"/>
        <v>-4.0999999999999943</v>
      </c>
      <c r="AW34" s="71">
        <f t="shared" si="15"/>
        <v>-5.8073654390934766E-2</v>
      </c>
      <c r="AX34" s="69">
        <v>102.1</v>
      </c>
      <c r="AY34" s="72">
        <v>98.1</v>
      </c>
      <c r="AZ34" s="72">
        <v>98.1</v>
      </c>
      <c r="BA34" s="72">
        <v>98.1</v>
      </c>
      <c r="BB34" s="72">
        <f t="shared" si="16"/>
        <v>-4</v>
      </c>
      <c r="BC34" s="73">
        <f t="shared" si="17"/>
        <v>-3.9177277179236046E-2</v>
      </c>
      <c r="BG34"/>
      <c r="BH34"/>
      <c r="BI34"/>
    </row>
    <row r="35" spans="1:61">
      <c r="A35" s="62" t="s">
        <v>110</v>
      </c>
      <c r="B35" s="63">
        <v>2779</v>
      </c>
      <c r="C35" s="63">
        <v>2702.9</v>
      </c>
      <c r="D35" s="63">
        <v>2714.4</v>
      </c>
      <c r="E35" s="63">
        <v>2715.9</v>
      </c>
      <c r="F35" s="64">
        <f t="shared" si="0"/>
        <v>-63.099999999999909</v>
      </c>
      <c r="G35" s="65">
        <f t="shared" si="1"/>
        <v>-2.2706009355883378E-2</v>
      </c>
      <c r="H35" s="66">
        <v>167.4</v>
      </c>
      <c r="I35" s="67">
        <v>161.69999999999999</v>
      </c>
      <c r="J35" s="67">
        <v>162.6</v>
      </c>
      <c r="K35" s="67">
        <v>161.9</v>
      </c>
      <c r="L35" s="66">
        <f t="shared" si="2"/>
        <v>-5.5</v>
      </c>
      <c r="M35" s="68">
        <f t="shared" si="3"/>
        <v>-3.2855436081242528E-2</v>
      </c>
      <c r="N35" s="69">
        <v>112.8</v>
      </c>
      <c r="O35" s="69">
        <v>110.6</v>
      </c>
      <c r="P35" s="69">
        <v>111.2</v>
      </c>
      <c r="Q35" s="69">
        <v>110.8</v>
      </c>
      <c r="R35" s="69">
        <f t="shared" si="4"/>
        <v>-2</v>
      </c>
      <c r="S35" s="70">
        <f t="shared" si="5"/>
        <v>-1.7730496453900711E-2</v>
      </c>
      <c r="T35" s="66">
        <v>472.8</v>
      </c>
      <c r="U35" s="67">
        <v>479.4</v>
      </c>
      <c r="V35" s="67">
        <v>479.4</v>
      </c>
      <c r="W35" s="67">
        <v>478.6</v>
      </c>
      <c r="X35" s="67">
        <f t="shared" si="6"/>
        <v>5.8000000000000114</v>
      </c>
      <c r="Y35" s="71">
        <f t="shared" si="7"/>
        <v>1.2267343485617621E-2</v>
      </c>
      <c r="Z35" s="69">
        <v>142.1</v>
      </c>
      <c r="AA35" s="72">
        <v>135.1</v>
      </c>
      <c r="AB35" s="72">
        <v>135.5</v>
      </c>
      <c r="AC35" s="72">
        <v>135.1</v>
      </c>
      <c r="AD35" s="72">
        <f t="shared" si="8"/>
        <v>-7</v>
      </c>
      <c r="AE35" s="73">
        <f t="shared" si="9"/>
        <v>-4.9261083743842367E-2</v>
      </c>
      <c r="AF35" s="66">
        <v>460.7</v>
      </c>
      <c r="AG35" s="67">
        <v>469.3</v>
      </c>
      <c r="AH35" s="67">
        <v>470.5</v>
      </c>
      <c r="AI35" s="67">
        <v>471.3</v>
      </c>
      <c r="AJ35" s="67">
        <f t="shared" si="10"/>
        <v>10.600000000000023</v>
      </c>
      <c r="AK35" s="71">
        <f t="shared" si="11"/>
        <v>2.3008465378771485E-2</v>
      </c>
      <c r="AL35" s="69">
        <v>477.5</v>
      </c>
      <c r="AM35" s="72">
        <v>440.6</v>
      </c>
      <c r="AN35" s="72">
        <v>442.7</v>
      </c>
      <c r="AO35" s="72">
        <v>446.7</v>
      </c>
      <c r="AP35" s="72">
        <f t="shared" si="12"/>
        <v>-30.800000000000011</v>
      </c>
      <c r="AQ35" s="73">
        <f t="shared" si="13"/>
        <v>-6.4502617801047143E-2</v>
      </c>
      <c r="AR35" s="66">
        <v>284.10000000000002</v>
      </c>
      <c r="AS35" s="67">
        <v>248.6</v>
      </c>
      <c r="AT35" s="67">
        <v>252.7</v>
      </c>
      <c r="AU35" s="67">
        <v>252.8</v>
      </c>
      <c r="AV35" s="67">
        <f t="shared" si="14"/>
        <v>-31.300000000000011</v>
      </c>
      <c r="AW35" s="71">
        <f t="shared" si="15"/>
        <v>-0.11017247448081664</v>
      </c>
      <c r="AX35" s="69">
        <v>509.9</v>
      </c>
      <c r="AY35" s="72">
        <v>512.70000000000005</v>
      </c>
      <c r="AZ35" s="72">
        <v>515.4</v>
      </c>
      <c r="BA35" s="72">
        <v>513.5</v>
      </c>
      <c r="BB35" s="72">
        <f t="shared" si="16"/>
        <v>3.6000000000000227</v>
      </c>
      <c r="BC35" s="73">
        <f t="shared" si="17"/>
        <v>7.0602078838988488E-3</v>
      </c>
      <c r="BG35"/>
      <c r="BH35"/>
      <c r="BI35"/>
    </row>
    <row r="36" spans="1:61">
      <c r="A36" s="62" t="s">
        <v>111</v>
      </c>
      <c r="B36" s="63">
        <v>3733.4</v>
      </c>
      <c r="C36" s="63">
        <v>3660.4</v>
      </c>
      <c r="D36" s="63">
        <v>3660.8</v>
      </c>
      <c r="E36" s="63">
        <v>3664.2</v>
      </c>
      <c r="F36" s="64">
        <f t="shared" si="0"/>
        <v>-69.200000000000273</v>
      </c>
      <c r="G36" s="65">
        <f t="shared" si="1"/>
        <v>-1.8535383296726916E-2</v>
      </c>
      <c r="H36" s="66">
        <v>166.4</v>
      </c>
      <c r="I36" s="67">
        <v>172.9</v>
      </c>
      <c r="J36" s="67">
        <v>172.3</v>
      </c>
      <c r="K36" s="67">
        <v>175.6</v>
      </c>
      <c r="L36" s="66">
        <f t="shared" si="2"/>
        <v>9.1999999999999886</v>
      </c>
      <c r="M36" s="68">
        <f t="shared" si="3"/>
        <v>5.5288461538461467E-2</v>
      </c>
      <c r="N36" s="69">
        <v>243.1</v>
      </c>
      <c r="O36" s="69">
        <v>241</v>
      </c>
      <c r="P36" s="69">
        <v>240.8</v>
      </c>
      <c r="Q36" s="69">
        <v>240.4</v>
      </c>
      <c r="R36" s="69">
        <f t="shared" si="4"/>
        <v>-2.6999999999999886</v>
      </c>
      <c r="S36" s="70">
        <f t="shared" si="5"/>
        <v>-1.1106540518305178E-2</v>
      </c>
      <c r="T36" s="66">
        <v>579.6</v>
      </c>
      <c r="U36" s="67">
        <v>571</v>
      </c>
      <c r="V36" s="67">
        <v>570.20000000000005</v>
      </c>
      <c r="W36" s="67">
        <v>569.9</v>
      </c>
      <c r="X36" s="67">
        <f t="shared" si="6"/>
        <v>-9.7000000000000455</v>
      </c>
      <c r="Y36" s="71">
        <f t="shared" si="7"/>
        <v>-1.6735679779158116E-2</v>
      </c>
      <c r="Z36" s="69">
        <v>222.9</v>
      </c>
      <c r="AA36" s="72">
        <v>216.4</v>
      </c>
      <c r="AB36" s="72">
        <v>217</v>
      </c>
      <c r="AC36" s="72">
        <v>216.9</v>
      </c>
      <c r="AD36" s="72">
        <f t="shared" si="8"/>
        <v>-6</v>
      </c>
      <c r="AE36" s="73">
        <f t="shared" si="9"/>
        <v>-2.6917900403768506E-2</v>
      </c>
      <c r="AF36" s="66">
        <v>612.70000000000005</v>
      </c>
      <c r="AG36" s="67">
        <v>633.5</v>
      </c>
      <c r="AH36" s="67">
        <v>630.70000000000005</v>
      </c>
      <c r="AI36" s="67">
        <v>631.79999999999995</v>
      </c>
      <c r="AJ36" s="67">
        <f t="shared" si="10"/>
        <v>19.099999999999909</v>
      </c>
      <c r="AK36" s="71">
        <f t="shared" si="11"/>
        <v>3.1173494369185421E-2</v>
      </c>
      <c r="AL36" s="69">
        <v>827.2</v>
      </c>
      <c r="AM36" s="72">
        <v>812.3</v>
      </c>
      <c r="AN36" s="72">
        <v>813.6</v>
      </c>
      <c r="AO36" s="72">
        <v>812.7</v>
      </c>
      <c r="AP36" s="72">
        <f t="shared" si="12"/>
        <v>-14.5</v>
      </c>
      <c r="AQ36" s="73">
        <f t="shared" si="13"/>
        <v>-1.7529013539651837E-2</v>
      </c>
      <c r="AR36" s="66">
        <v>383.3</v>
      </c>
      <c r="AS36" s="67">
        <v>347.1</v>
      </c>
      <c r="AT36" s="67">
        <v>350.1</v>
      </c>
      <c r="AU36" s="67">
        <v>350.6</v>
      </c>
      <c r="AV36" s="67">
        <f t="shared" si="14"/>
        <v>-32.699999999999989</v>
      </c>
      <c r="AW36" s="71">
        <f t="shared" si="15"/>
        <v>-8.5311766240542625E-2</v>
      </c>
      <c r="AX36" s="69">
        <v>461.1</v>
      </c>
      <c r="AY36" s="72">
        <v>440.4</v>
      </c>
      <c r="AZ36" s="72">
        <v>439.8</v>
      </c>
      <c r="BA36" s="72">
        <v>439.6</v>
      </c>
      <c r="BB36" s="72">
        <f t="shared" si="16"/>
        <v>-21.5</v>
      </c>
      <c r="BC36" s="73">
        <f t="shared" si="17"/>
        <v>-4.6627629581435695E-2</v>
      </c>
      <c r="BG36"/>
      <c r="BH36"/>
      <c r="BI36"/>
    </row>
    <row r="37" spans="1:61">
      <c r="A37" s="62" t="s">
        <v>112</v>
      </c>
      <c r="B37" s="63">
        <v>4452.8999999999996</v>
      </c>
      <c r="C37" s="63">
        <v>4326.1000000000004</v>
      </c>
      <c r="D37" s="63">
        <v>4317</v>
      </c>
      <c r="E37" s="63">
        <v>4327.1000000000004</v>
      </c>
      <c r="F37" s="64">
        <f t="shared" si="0"/>
        <v>-125.79999999999927</v>
      </c>
      <c r="G37" s="65">
        <f t="shared" si="1"/>
        <v>-2.8251251993082999E-2</v>
      </c>
      <c r="H37" s="66">
        <v>177.3</v>
      </c>
      <c r="I37" s="67">
        <v>179.3</v>
      </c>
      <c r="J37" s="67">
        <v>176.3</v>
      </c>
      <c r="K37" s="67">
        <v>175.1</v>
      </c>
      <c r="L37" s="66">
        <f t="shared" si="2"/>
        <v>-2.2000000000000171</v>
      </c>
      <c r="M37" s="68">
        <f t="shared" si="3"/>
        <v>-1.2408347433728239E-2</v>
      </c>
      <c r="N37" s="69">
        <v>619.20000000000005</v>
      </c>
      <c r="O37" s="69">
        <v>602.70000000000005</v>
      </c>
      <c r="P37" s="69">
        <v>601.70000000000005</v>
      </c>
      <c r="Q37" s="69">
        <v>605.29999999999995</v>
      </c>
      <c r="R37" s="69">
        <f t="shared" si="4"/>
        <v>-13.900000000000091</v>
      </c>
      <c r="S37" s="70">
        <f t="shared" si="5"/>
        <v>-2.2448320413436838E-2</v>
      </c>
      <c r="T37" s="66">
        <v>798.4</v>
      </c>
      <c r="U37" s="67">
        <v>800.8</v>
      </c>
      <c r="V37" s="67">
        <v>799.1</v>
      </c>
      <c r="W37" s="67">
        <v>798.6</v>
      </c>
      <c r="X37" s="67">
        <f t="shared" si="6"/>
        <v>0.20000000000004547</v>
      </c>
      <c r="Y37" s="71">
        <f t="shared" si="7"/>
        <v>2.5050100200406497E-4</v>
      </c>
      <c r="Z37" s="69">
        <v>229.6</v>
      </c>
      <c r="AA37" s="72">
        <v>235.9</v>
      </c>
      <c r="AB37" s="72">
        <v>234.7</v>
      </c>
      <c r="AC37" s="72">
        <v>237.5</v>
      </c>
      <c r="AD37" s="72">
        <f t="shared" si="8"/>
        <v>7.9000000000000057</v>
      </c>
      <c r="AE37" s="73">
        <f t="shared" si="9"/>
        <v>3.4407665505226503E-2</v>
      </c>
      <c r="AF37" s="66">
        <v>654.20000000000005</v>
      </c>
      <c r="AG37" s="67">
        <v>653.6</v>
      </c>
      <c r="AH37" s="67">
        <v>654.29999999999995</v>
      </c>
      <c r="AI37" s="67">
        <v>661.6</v>
      </c>
      <c r="AJ37" s="67">
        <f t="shared" si="10"/>
        <v>7.3999999999999773</v>
      </c>
      <c r="AK37" s="71">
        <f t="shared" si="11"/>
        <v>1.1311525527361628E-2</v>
      </c>
      <c r="AL37" s="69">
        <v>692.3</v>
      </c>
      <c r="AM37" s="72">
        <v>653.79999999999995</v>
      </c>
      <c r="AN37" s="72">
        <v>654.1</v>
      </c>
      <c r="AO37" s="72">
        <v>655.6</v>
      </c>
      <c r="AP37" s="72">
        <f t="shared" si="12"/>
        <v>-36.699999999999932</v>
      </c>
      <c r="AQ37" s="73">
        <f t="shared" si="13"/>
        <v>-5.3011700130001352E-2</v>
      </c>
      <c r="AR37" s="66">
        <v>435.5</v>
      </c>
      <c r="AS37" s="67">
        <v>394.6</v>
      </c>
      <c r="AT37" s="67">
        <v>387.5</v>
      </c>
      <c r="AU37" s="67">
        <v>385.3</v>
      </c>
      <c r="AV37" s="67">
        <f t="shared" si="14"/>
        <v>-50.199999999999989</v>
      </c>
      <c r="AW37" s="71">
        <f t="shared" si="15"/>
        <v>-0.1152698048220436</v>
      </c>
      <c r="AX37" s="69">
        <v>616.9</v>
      </c>
      <c r="AY37" s="72">
        <v>585</v>
      </c>
      <c r="AZ37" s="72">
        <v>587.5</v>
      </c>
      <c r="BA37" s="72">
        <v>581.79999999999995</v>
      </c>
      <c r="BB37" s="72">
        <f t="shared" si="16"/>
        <v>-35.100000000000023</v>
      </c>
      <c r="BC37" s="73">
        <f t="shared" si="17"/>
        <v>-5.689739017668994E-2</v>
      </c>
      <c r="BG37"/>
      <c r="BH37"/>
      <c r="BI37"/>
    </row>
    <row r="38" spans="1:61">
      <c r="A38" s="62" t="s">
        <v>113</v>
      </c>
      <c r="B38" s="63">
        <v>2996.3</v>
      </c>
      <c r="C38" s="63">
        <v>2907.2</v>
      </c>
      <c r="D38" s="63">
        <v>2914.7</v>
      </c>
      <c r="E38" s="63">
        <v>2914.8</v>
      </c>
      <c r="F38" s="64">
        <f t="shared" si="0"/>
        <v>-81.5</v>
      </c>
      <c r="G38" s="65">
        <f t="shared" si="1"/>
        <v>-2.7200213596769347E-2</v>
      </c>
      <c r="H38" s="66">
        <v>127.8</v>
      </c>
      <c r="I38" s="67">
        <v>127.8</v>
      </c>
      <c r="J38" s="67">
        <v>132.19999999999999</v>
      </c>
      <c r="K38" s="67">
        <v>131.9</v>
      </c>
      <c r="L38" s="66">
        <f t="shared" si="2"/>
        <v>4.1000000000000085</v>
      </c>
      <c r="M38" s="68">
        <f t="shared" si="3"/>
        <v>3.2081377151799755E-2</v>
      </c>
      <c r="N38" s="69">
        <v>323.10000000000002</v>
      </c>
      <c r="O38" s="69">
        <v>326.2</v>
      </c>
      <c r="P38" s="69">
        <v>327.5</v>
      </c>
      <c r="Q38" s="69">
        <v>327.2</v>
      </c>
      <c r="R38" s="69">
        <f t="shared" si="4"/>
        <v>4.0999999999999659</v>
      </c>
      <c r="S38" s="70">
        <f t="shared" si="5"/>
        <v>1.2689569792633753E-2</v>
      </c>
      <c r="T38" s="66">
        <v>530.29999999999995</v>
      </c>
      <c r="U38" s="67">
        <v>518.5</v>
      </c>
      <c r="V38" s="67">
        <v>517.9</v>
      </c>
      <c r="W38" s="67">
        <v>516.6</v>
      </c>
      <c r="X38" s="67">
        <f t="shared" si="6"/>
        <v>-13.699999999999932</v>
      </c>
      <c r="Y38" s="71">
        <f t="shared" si="7"/>
        <v>-2.5834433339618958E-2</v>
      </c>
      <c r="Z38" s="69">
        <v>196.1</v>
      </c>
      <c r="AA38" s="72">
        <v>192.5</v>
      </c>
      <c r="AB38" s="72">
        <v>192.3</v>
      </c>
      <c r="AC38" s="72">
        <v>192.3</v>
      </c>
      <c r="AD38" s="72">
        <f t="shared" si="8"/>
        <v>-3.7999999999999829</v>
      </c>
      <c r="AE38" s="73">
        <f t="shared" si="9"/>
        <v>-1.9377868434472121E-2</v>
      </c>
      <c r="AF38" s="66">
        <v>384.1</v>
      </c>
      <c r="AG38" s="67">
        <v>383.3</v>
      </c>
      <c r="AH38" s="67">
        <v>386.8</v>
      </c>
      <c r="AI38" s="67">
        <v>385.1</v>
      </c>
      <c r="AJ38" s="67">
        <f t="shared" si="10"/>
        <v>1</v>
      </c>
      <c r="AK38" s="71">
        <f t="shared" si="11"/>
        <v>2.6034886748242643E-3</v>
      </c>
      <c r="AL38" s="69">
        <v>563.70000000000005</v>
      </c>
      <c r="AM38" s="72">
        <v>544</v>
      </c>
      <c r="AN38" s="72">
        <v>547.70000000000005</v>
      </c>
      <c r="AO38" s="72">
        <v>548.20000000000005</v>
      </c>
      <c r="AP38" s="72">
        <f t="shared" si="12"/>
        <v>-15.5</v>
      </c>
      <c r="AQ38" s="73">
        <f t="shared" si="13"/>
        <v>-2.7496895511797053E-2</v>
      </c>
      <c r="AR38" s="66">
        <v>276.7</v>
      </c>
      <c r="AS38" s="67">
        <v>253.7</v>
      </c>
      <c r="AT38" s="67">
        <v>247.8</v>
      </c>
      <c r="AU38" s="67">
        <v>248.2</v>
      </c>
      <c r="AV38" s="67">
        <f t="shared" si="14"/>
        <v>-28.5</v>
      </c>
      <c r="AW38" s="71">
        <f t="shared" si="15"/>
        <v>-0.1029996385977593</v>
      </c>
      <c r="AX38" s="69">
        <v>426.5</v>
      </c>
      <c r="AY38" s="72">
        <v>403.2</v>
      </c>
      <c r="AZ38" s="72">
        <v>403.1</v>
      </c>
      <c r="BA38" s="72">
        <v>403.6</v>
      </c>
      <c r="BB38" s="72">
        <f t="shared" si="16"/>
        <v>-22.899999999999977</v>
      </c>
      <c r="BC38" s="73">
        <f t="shared" si="17"/>
        <v>-5.3692848769050359E-2</v>
      </c>
      <c r="BG38"/>
      <c r="BH38"/>
      <c r="BI38"/>
    </row>
    <row r="39" spans="1:61">
      <c r="A39" s="62" t="s">
        <v>114</v>
      </c>
      <c r="B39" s="63">
        <v>1163.2</v>
      </c>
      <c r="C39" s="63">
        <v>1157</v>
      </c>
      <c r="D39" s="63">
        <v>1157.0999999999999</v>
      </c>
      <c r="E39" s="63">
        <v>1160.5</v>
      </c>
      <c r="F39" s="64">
        <f t="shared" si="0"/>
        <v>-2.7000000000000455</v>
      </c>
      <c r="G39" s="65">
        <f t="shared" si="1"/>
        <v>-2.3211829436038905E-3</v>
      </c>
      <c r="H39" s="66">
        <v>45.1</v>
      </c>
      <c r="I39" s="67">
        <v>47</v>
      </c>
      <c r="J39" s="67">
        <v>47.2</v>
      </c>
      <c r="K39" s="67">
        <v>47.5</v>
      </c>
      <c r="L39" s="66">
        <f t="shared" si="2"/>
        <v>2.3999999999999986</v>
      </c>
      <c r="M39" s="68">
        <f t="shared" si="3"/>
        <v>5.3215077605321473E-2</v>
      </c>
      <c r="N39" s="69">
        <v>146.80000000000001</v>
      </c>
      <c r="O39" s="69">
        <v>150.80000000000001</v>
      </c>
      <c r="P39" s="69">
        <v>150.4</v>
      </c>
      <c r="Q39" s="69">
        <v>150.6</v>
      </c>
      <c r="R39" s="69">
        <f t="shared" si="4"/>
        <v>3.7999999999999829</v>
      </c>
      <c r="S39" s="70">
        <f t="shared" si="5"/>
        <v>2.588555858310615E-2</v>
      </c>
      <c r="T39" s="66">
        <v>230.8</v>
      </c>
      <c r="U39" s="67">
        <v>240.9</v>
      </c>
      <c r="V39" s="67">
        <v>238.5</v>
      </c>
      <c r="W39" s="67">
        <v>239</v>
      </c>
      <c r="X39" s="67">
        <f t="shared" si="6"/>
        <v>8.1999999999999886</v>
      </c>
      <c r="Y39" s="71">
        <f t="shared" si="7"/>
        <v>3.5528596187174993E-2</v>
      </c>
      <c r="Z39" s="69">
        <v>44.2</v>
      </c>
      <c r="AA39" s="72">
        <v>43.5</v>
      </c>
      <c r="AB39" s="72">
        <v>44</v>
      </c>
      <c r="AC39" s="72">
        <v>44.4</v>
      </c>
      <c r="AD39" s="72">
        <f t="shared" si="8"/>
        <v>0.19999999999999574</v>
      </c>
      <c r="AE39" s="73">
        <f t="shared" si="9"/>
        <v>4.5248868778279576E-3</v>
      </c>
      <c r="AF39" s="66">
        <v>110.1</v>
      </c>
      <c r="AG39" s="67">
        <v>113.7</v>
      </c>
      <c r="AH39" s="67">
        <v>116.1</v>
      </c>
      <c r="AI39" s="67">
        <v>117.5</v>
      </c>
      <c r="AJ39" s="67">
        <f t="shared" si="10"/>
        <v>7.4000000000000057</v>
      </c>
      <c r="AK39" s="71">
        <f t="shared" si="11"/>
        <v>6.7211625794732111E-2</v>
      </c>
      <c r="AL39" s="69">
        <v>146.9</v>
      </c>
      <c r="AM39" s="72">
        <v>139.4</v>
      </c>
      <c r="AN39" s="72">
        <v>140.4</v>
      </c>
      <c r="AO39" s="72">
        <v>142.1</v>
      </c>
      <c r="AP39" s="72">
        <f t="shared" si="12"/>
        <v>-4.8000000000000114</v>
      </c>
      <c r="AQ39" s="73">
        <f t="shared" si="13"/>
        <v>-3.2675289312457528E-2</v>
      </c>
      <c r="AR39" s="66">
        <v>139</v>
      </c>
      <c r="AS39" s="67">
        <v>133.19999999999999</v>
      </c>
      <c r="AT39" s="67">
        <v>132.19999999999999</v>
      </c>
      <c r="AU39" s="67">
        <v>131.4</v>
      </c>
      <c r="AV39" s="67">
        <f t="shared" si="14"/>
        <v>-7.5999999999999943</v>
      </c>
      <c r="AW39" s="71">
        <f t="shared" si="15"/>
        <v>-5.4676258992805711E-2</v>
      </c>
      <c r="AX39" s="69">
        <v>242.7</v>
      </c>
      <c r="AY39" s="72">
        <v>234.2</v>
      </c>
      <c r="AZ39" s="72">
        <v>234.3</v>
      </c>
      <c r="BA39" s="72">
        <v>234</v>
      </c>
      <c r="BB39" s="72">
        <f t="shared" si="16"/>
        <v>-8.6999999999999886</v>
      </c>
      <c r="BC39" s="73">
        <f t="shared" si="17"/>
        <v>-3.5846724351050636E-2</v>
      </c>
      <c r="BG39"/>
      <c r="BH39"/>
      <c r="BI39"/>
    </row>
    <row r="40" spans="1:61">
      <c r="A40" s="62" t="s">
        <v>115</v>
      </c>
      <c r="B40" s="63">
        <v>2926.6</v>
      </c>
      <c r="C40" s="63">
        <v>2900.4</v>
      </c>
      <c r="D40" s="63">
        <v>2899.1</v>
      </c>
      <c r="E40" s="63">
        <v>2904.4</v>
      </c>
      <c r="F40" s="64">
        <f t="shared" si="0"/>
        <v>-22.199999999999818</v>
      </c>
      <c r="G40" s="65">
        <f t="shared" si="1"/>
        <v>-7.5855942048793203E-3</v>
      </c>
      <c r="H40" s="66">
        <v>129.1</v>
      </c>
      <c r="I40" s="67">
        <v>139.69999999999999</v>
      </c>
      <c r="J40" s="67">
        <v>140.1</v>
      </c>
      <c r="K40" s="67">
        <v>139.80000000000001</v>
      </c>
      <c r="L40" s="66">
        <f t="shared" si="2"/>
        <v>10.700000000000017</v>
      </c>
      <c r="M40" s="68">
        <f t="shared" si="3"/>
        <v>8.2881487219210057E-2</v>
      </c>
      <c r="N40" s="69">
        <v>276.5</v>
      </c>
      <c r="O40" s="69">
        <v>271</v>
      </c>
      <c r="P40" s="69">
        <v>273.10000000000002</v>
      </c>
      <c r="Q40" s="69">
        <v>272.89999999999998</v>
      </c>
      <c r="R40" s="69">
        <f t="shared" si="4"/>
        <v>-3.6000000000000227</v>
      </c>
      <c r="S40" s="70">
        <f t="shared" si="5"/>
        <v>-1.3019891500904242E-2</v>
      </c>
      <c r="T40" s="66">
        <v>541.4</v>
      </c>
      <c r="U40" s="67">
        <v>554.4</v>
      </c>
      <c r="V40" s="67">
        <v>550.1</v>
      </c>
      <c r="W40" s="67">
        <v>550.9</v>
      </c>
      <c r="X40" s="67">
        <f t="shared" si="6"/>
        <v>9.5</v>
      </c>
      <c r="Y40" s="71">
        <f t="shared" si="7"/>
        <v>1.7547100110823791E-2</v>
      </c>
      <c r="Z40" s="69">
        <v>176.5</v>
      </c>
      <c r="AA40" s="72">
        <v>176.7</v>
      </c>
      <c r="AB40" s="72">
        <v>177.4</v>
      </c>
      <c r="AC40" s="72">
        <v>178.3</v>
      </c>
      <c r="AD40" s="72">
        <f t="shared" si="8"/>
        <v>1.8000000000000114</v>
      </c>
      <c r="AE40" s="73">
        <f t="shared" si="9"/>
        <v>1.0198300283286183E-2</v>
      </c>
      <c r="AF40" s="66">
        <v>384.2</v>
      </c>
      <c r="AG40" s="67">
        <v>393.5</v>
      </c>
      <c r="AH40" s="67">
        <v>398</v>
      </c>
      <c r="AI40" s="67">
        <v>394.7</v>
      </c>
      <c r="AJ40" s="67">
        <f t="shared" si="10"/>
        <v>10.5</v>
      </c>
      <c r="AK40" s="71">
        <f t="shared" si="11"/>
        <v>2.7329515877147319E-2</v>
      </c>
      <c r="AL40" s="69">
        <v>498.3</v>
      </c>
      <c r="AM40" s="72">
        <v>480.4</v>
      </c>
      <c r="AN40" s="72">
        <v>483.3</v>
      </c>
      <c r="AO40" s="72">
        <v>484.5</v>
      </c>
      <c r="AP40" s="72">
        <f t="shared" si="12"/>
        <v>-13.800000000000011</v>
      </c>
      <c r="AQ40" s="73">
        <f t="shared" si="13"/>
        <v>-2.7694160144491293E-2</v>
      </c>
      <c r="AR40" s="66">
        <v>312.5</v>
      </c>
      <c r="AS40" s="67">
        <v>292.89999999999998</v>
      </c>
      <c r="AT40" s="67">
        <v>288.2</v>
      </c>
      <c r="AU40" s="67">
        <v>290.60000000000002</v>
      </c>
      <c r="AV40" s="67">
        <f t="shared" si="14"/>
        <v>-21.899999999999977</v>
      </c>
      <c r="AW40" s="71">
        <f t="shared" si="15"/>
        <v>-7.0079999999999934E-2</v>
      </c>
      <c r="AX40" s="69">
        <v>438.9</v>
      </c>
      <c r="AY40" s="72">
        <v>423.6</v>
      </c>
      <c r="AZ40" s="72">
        <v>421.6</v>
      </c>
      <c r="BA40" s="72">
        <v>424.9</v>
      </c>
      <c r="BB40" s="72">
        <f t="shared" si="16"/>
        <v>-14</v>
      </c>
      <c r="BC40" s="73">
        <f t="shared" si="17"/>
        <v>-3.1897926634768745E-2</v>
      </c>
      <c r="BG40"/>
      <c r="BH40"/>
      <c r="BI40"/>
    </row>
    <row r="41" spans="1:61">
      <c r="A41" s="62" t="s">
        <v>116</v>
      </c>
      <c r="B41" s="63">
        <v>488</v>
      </c>
      <c r="C41" s="63">
        <v>506.7</v>
      </c>
      <c r="D41" s="63">
        <v>503.5</v>
      </c>
      <c r="E41" s="63">
        <v>507.9</v>
      </c>
      <c r="F41" s="64">
        <f t="shared" si="0"/>
        <v>19.899999999999977</v>
      </c>
      <c r="G41" s="65">
        <f t="shared" si="1"/>
        <v>4.0778688524590115E-2</v>
      </c>
      <c r="H41" s="66">
        <v>30.7</v>
      </c>
      <c r="I41" s="67">
        <v>34.6</v>
      </c>
      <c r="J41" s="67">
        <v>33.700000000000003</v>
      </c>
      <c r="K41" s="67">
        <v>33.4</v>
      </c>
      <c r="L41" s="66">
        <f t="shared" si="2"/>
        <v>2.6999999999999993</v>
      </c>
      <c r="M41" s="68">
        <f t="shared" si="3"/>
        <v>8.7947882736156335E-2</v>
      </c>
      <c r="N41" s="69">
        <v>21.1</v>
      </c>
      <c r="O41" s="69">
        <v>22.8</v>
      </c>
      <c r="P41" s="69">
        <v>22.5</v>
      </c>
      <c r="Q41" s="69">
        <v>22.7</v>
      </c>
      <c r="R41" s="69">
        <f t="shared" si="4"/>
        <v>1.5999999999999979</v>
      </c>
      <c r="S41" s="70">
        <f t="shared" si="5"/>
        <v>7.5829383886255819E-2</v>
      </c>
      <c r="T41" s="66">
        <v>94.5</v>
      </c>
      <c r="U41" s="67">
        <v>99.9</v>
      </c>
      <c r="V41" s="67">
        <v>99.2</v>
      </c>
      <c r="W41" s="67">
        <v>99.3</v>
      </c>
      <c r="X41" s="67">
        <f t="shared" si="6"/>
        <v>4.7999999999999972</v>
      </c>
      <c r="Y41" s="71">
        <f t="shared" si="7"/>
        <v>5.0793650793650766E-2</v>
      </c>
      <c r="Z41" s="69">
        <v>26.6</v>
      </c>
      <c r="AA41" s="72">
        <v>27.7</v>
      </c>
      <c r="AB41" s="72">
        <v>27.3</v>
      </c>
      <c r="AC41" s="72">
        <v>27.6</v>
      </c>
      <c r="AD41" s="72">
        <f t="shared" si="8"/>
        <v>1</v>
      </c>
      <c r="AE41" s="73">
        <f t="shared" si="9"/>
        <v>3.7593984962406013E-2</v>
      </c>
      <c r="AF41" s="66">
        <v>44.4</v>
      </c>
      <c r="AG41" s="67">
        <v>48</v>
      </c>
      <c r="AH41" s="67">
        <v>48.4</v>
      </c>
      <c r="AI41" s="67">
        <v>48.7</v>
      </c>
      <c r="AJ41" s="67">
        <f t="shared" si="10"/>
        <v>4.3000000000000043</v>
      </c>
      <c r="AK41" s="71">
        <f t="shared" si="11"/>
        <v>9.684684684684694E-2</v>
      </c>
      <c r="AL41" s="69">
        <v>79.900000000000006</v>
      </c>
      <c r="AM41" s="72">
        <v>80.8</v>
      </c>
      <c r="AN41" s="72">
        <v>80.3</v>
      </c>
      <c r="AO41" s="72">
        <v>81.7</v>
      </c>
      <c r="AP41" s="72">
        <f t="shared" si="12"/>
        <v>1.7999999999999972</v>
      </c>
      <c r="AQ41" s="73">
        <f t="shared" si="13"/>
        <v>2.2528160200250277E-2</v>
      </c>
      <c r="AR41" s="66">
        <v>67.599999999999994</v>
      </c>
      <c r="AS41" s="67">
        <v>71</v>
      </c>
      <c r="AT41" s="67">
        <v>71.3</v>
      </c>
      <c r="AU41" s="67">
        <v>71.8</v>
      </c>
      <c r="AV41" s="67">
        <f t="shared" si="14"/>
        <v>4.2000000000000028</v>
      </c>
      <c r="AW41" s="71">
        <f t="shared" si="15"/>
        <v>6.2130177514792946E-2</v>
      </c>
      <c r="AX41" s="69">
        <v>91</v>
      </c>
      <c r="AY41" s="72">
        <v>90.4</v>
      </c>
      <c r="AZ41" s="72">
        <v>89.6</v>
      </c>
      <c r="BA41" s="72">
        <v>91.2</v>
      </c>
      <c r="BB41" s="72">
        <f t="shared" si="16"/>
        <v>0.20000000000000284</v>
      </c>
      <c r="BC41" s="73">
        <f t="shared" si="17"/>
        <v>2.197802197802229E-3</v>
      </c>
      <c r="BG41"/>
      <c r="BH41"/>
      <c r="BI41"/>
    </row>
    <row r="42" spans="1:61">
      <c r="A42" s="62" t="s">
        <v>117</v>
      </c>
      <c r="B42" s="63">
        <v>1032.4000000000001</v>
      </c>
      <c r="C42" s="63">
        <v>1027.7</v>
      </c>
      <c r="D42" s="63">
        <v>1027.7</v>
      </c>
      <c r="E42" s="63">
        <v>1030.3</v>
      </c>
      <c r="F42" s="64">
        <f t="shared" si="0"/>
        <v>-2.1000000000001364</v>
      </c>
      <c r="G42" s="65">
        <f t="shared" si="1"/>
        <v>-2.0340953118947467E-3</v>
      </c>
      <c r="H42" s="66">
        <v>56.3</v>
      </c>
      <c r="I42" s="67">
        <v>57.6</v>
      </c>
      <c r="J42" s="67">
        <v>56.7</v>
      </c>
      <c r="K42" s="67">
        <v>58</v>
      </c>
      <c r="L42" s="66">
        <f t="shared" si="2"/>
        <v>1.7000000000000028</v>
      </c>
      <c r="M42" s="68">
        <f t="shared" si="3"/>
        <v>3.0195381882770923E-2</v>
      </c>
      <c r="N42" s="69">
        <v>99.8</v>
      </c>
      <c r="O42" s="69">
        <v>101.1</v>
      </c>
      <c r="P42" s="69">
        <v>100.9</v>
      </c>
      <c r="Q42" s="69">
        <v>102.1</v>
      </c>
      <c r="R42" s="69">
        <f t="shared" si="4"/>
        <v>2.2999999999999972</v>
      </c>
      <c r="S42" s="70">
        <f t="shared" si="5"/>
        <v>2.3046092184368708E-2</v>
      </c>
      <c r="T42" s="66">
        <v>196.6</v>
      </c>
      <c r="U42" s="67">
        <v>199.3</v>
      </c>
      <c r="V42" s="67">
        <v>198.5</v>
      </c>
      <c r="W42" s="67">
        <v>198.9</v>
      </c>
      <c r="X42" s="67">
        <f t="shared" si="6"/>
        <v>2.3000000000000114</v>
      </c>
      <c r="Y42" s="71">
        <f t="shared" si="7"/>
        <v>1.1698880976602296E-2</v>
      </c>
      <c r="Z42" s="69">
        <v>75.400000000000006</v>
      </c>
      <c r="AA42" s="72">
        <v>72.099999999999994</v>
      </c>
      <c r="AB42" s="72">
        <v>72.3</v>
      </c>
      <c r="AC42" s="72">
        <v>72</v>
      </c>
      <c r="AD42" s="72">
        <f t="shared" si="8"/>
        <v>-3.4000000000000057</v>
      </c>
      <c r="AE42" s="73">
        <f t="shared" si="9"/>
        <v>-4.5092838196286546E-2</v>
      </c>
      <c r="AF42" s="66">
        <v>121.5</v>
      </c>
      <c r="AG42" s="67">
        <v>120.2</v>
      </c>
      <c r="AH42" s="67">
        <v>121.5</v>
      </c>
      <c r="AI42" s="67">
        <v>121.1</v>
      </c>
      <c r="AJ42" s="67">
        <f t="shared" si="10"/>
        <v>-0.40000000000000568</v>
      </c>
      <c r="AK42" s="71">
        <f t="shared" si="11"/>
        <v>-3.2921810699588945E-3</v>
      </c>
      <c r="AL42" s="69">
        <v>156.69999999999999</v>
      </c>
      <c r="AM42" s="72">
        <v>160.5</v>
      </c>
      <c r="AN42" s="72">
        <v>161.6</v>
      </c>
      <c r="AO42" s="72">
        <v>162.1</v>
      </c>
      <c r="AP42" s="72">
        <f t="shared" si="12"/>
        <v>5.4000000000000057</v>
      </c>
      <c r="AQ42" s="73">
        <f t="shared" si="13"/>
        <v>3.4460753031269983E-2</v>
      </c>
      <c r="AR42" s="66">
        <v>95.1</v>
      </c>
      <c r="AS42" s="67">
        <v>90.9</v>
      </c>
      <c r="AT42" s="67">
        <v>89.8</v>
      </c>
      <c r="AU42" s="67">
        <v>89.8</v>
      </c>
      <c r="AV42" s="67">
        <f t="shared" si="14"/>
        <v>-5.2999999999999972</v>
      </c>
      <c r="AW42" s="71">
        <f t="shared" si="15"/>
        <v>-5.5730809674027312E-2</v>
      </c>
      <c r="AX42" s="69">
        <v>175.2</v>
      </c>
      <c r="AY42" s="72">
        <v>170.2</v>
      </c>
      <c r="AZ42" s="72">
        <v>169.9</v>
      </c>
      <c r="BA42" s="72">
        <v>170.5</v>
      </c>
      <c r="BB42" s="72">
        <f t="shared" si="16"/>
        <v>-4.6999999999999886</v>
      </c>
      <c r="BC42" s="73">
        <f t="shared" si="17"/>
        <v>-2.6826484018264776E-2</v>
      </c>
      <c r="BG42"/>
      <c r="BH42"/>
      <c r="BI42"/>
    </row>
    <row r="43" spans="1:61">
      <c r="A43" s="62" t="s">
        <v>118</v>
      </c>
      <c r="B43" s="63">
        <v>1442.8</v>
      </c>
      <c r="C43" s="63">
        <v>1444</v>
      </c>
      <c r="D43" s="63">
        <v>1444.9</v>
      </c>
      <c r="E43" s="63">
        <v>1452.7</v>
      </c>
      <c r="F43" s="64">
        <f t="shared" si="0"/>
        <v>9.9000000000000909</v>
      </c>
      <c r="G43" s="65">
        <f t="shared" si="1"/>
        <v>6.8616578874411503E-3</v>
      </c>
      <c r="H43" s="66">
        <v>98.8</v>
      </c>
      <c r="I43" s="67">
        <v>100.1</v>
      </c>
      <c r="J43" s="67">
        <v>100.3</v>
      </c>
      <c r="K43" s="67">
        <v>101.1</v>
      </c>
      <c r="L43" s="66">
        <f t="shared" si="2"/>
        <v>2.2999999999999972</v>
      </c>
      <c r="M43" s="68">
        <f t="shared" si="3"/>
        <v>2.3279352226720621E-2</v>
      </c>
      <c r="N43" s="69">
        <v>59.3</v>
      </c>
      <c r="O43" s="69">
        <v>64.3</v>
      </c>
      <c r="P43" s="69">
        <v>64.900000000000006</v>
      </c>
      <c r="Q43" s="69">
        <v>65.599999999999994</v>
      </c>
      <c r="R43" s="69">
        <f t="shared" si="4"/>
        <v>6.2999999999999972</v>
      </c>
      <c r="S43" s="70">
        <f t="shared" si="5"/>
        <v>0.1062394603709949</v>
      </c>
      <c r="T43" s="66">
        <v>266</v>
      </c>
      <c r="U43" s="67">
        <v>290.7</v>
      </c>
      <c r="V43" s="67">
        <v>290.8</v>
      </c>
      <c r="W43" s="67">
        <v>292.5</v>
      </c>
      <c r="X43" s="67">
        <f t="shared" si="6"/>
        <v>26.5</v>
      </c>
      <c r="Y43" s="71">
        <f t="shared" si="7"/>
        <v>9.9624060150375934E-2</v>
      </c>
      <c r="Z43" s="69">
        <v>70.3</v>
      </c>
      <c r="AA43" s="72">
        <v>73.2</v>
      </c>
      <c r="AB43" s="72">
        <v>73.099999999999994</v>
      </c>
      <c r="AC43" s="72">
        <v>73.599999999999994</v>
      </c>
      <c r="AD43" s="72">
        <f t="shared" si="8"/>
        <v>3.2999999999999972</v>
      </c>
      <c r="AE43" s="73">
        <f t="shared" si="9"/>
        <v>4.6941678520625849E-2</v>
      </c>
      <c r="AF43" s="66">
        <v>202.6</v>
      </c>
      <c r="AG43" s="67">
        <v>206.2</v>
      </c>
      <c r="AH43" s="67">
        <v>203.5</v>
      </c>
      <c r="AI43" s="67">
        <v>205.9</v>
      </c>
      <c r="AJ43" s="67">
        <f t="shared" si="10"/>
        <v>3.3000000000000114</v>
      </c>
      <c r="AK43" s="71">
        <f t="shared" si="11"/>
        <v>1.6288252714708844E-2</v>
      </c>
      <c r="AL43" s="69">
        <v>149.1</v>
      </c>
      <c r="AM43" s="72">
        <v>152.9</v>
      </c>
      <c r="AN43" s="72">
        <v>152.1</v>
      </c>
      <c r="AO43" s="72">
        <v>155</v>
      </c>
      <c r="AP43" s="72">
        <f t="shared" si="12"/>
        <v>5.9000000000000057</v>
      </c>
      <c r="AQ43" s="73">
        <f t="shared" si="13"/>
        <v>3.9570757880617077E-2</v>
      </c>
      <c r="AR43" s="66">
        <v>356.3</v>
      </c>
      <c r="AS43" s="67">
        <v>325.89999999999998</v>
      </c>
      <c r="AT43" s="67">
        <v>329.1</v>
      </c>
      <c r="AU43" s="67">
        <v>327.9</v>
      </c>
      <c r="AV43" s="67">
        <f t="shared" si="14"/>
        <v>-28.400000000000034</v>
      </c>
      <c r="AW43" s="71">
        <f t="shared" si="15"/>
        <v>-7.9708111142295909E-2</v>
      </c>
      <c r="AX43" s="69">
        <v>166.9</v>
      </c>
      <c r="AY43" s="72">
        <v>161.5</v>
      </c>
      <c r="AZ43" s="72">
        <v>161.80000000000001</v>
      </c>
      <c r="BA43" s="72">
        <v>162.1</v>
      </c>
      <c r="BB43" s="72">
        <f t="shared" si="16"/>
        <v>-4.8000000000000114</v>
      </c>
      <c r="BC43" s="73">
        <f t="shared" si="17"/>
        <v>-2.8759736369083352E-2</v>
      </c>
      <c r="BG43"/>
      <c r="BH43"/>
      <c r="BI43"/>
    </row>
    <row r="44" spans="1:61">
      <c r="A44" s="62" t="s">
        <v>119</v>
      </c>
      <c r="B44" s="63">
        <v>689</v>
      </c>
      <c r="C44" s="63">
        <v>683.7</v>
      </c>
      <c r="D44" s="63">
        <v>680.2</v>
      </c>
      <c r="E44" s="63">
        <v>679.7</v>
      </c>
      <c r="F44" s="64">
        <f t="shared" si="0"/>
        <v>-9.2999999999999545</v>
      </c>
      <c r="G44" s="65">
        <f t="shared" si="1"/>
        <v>-1.349782293178513E-2</v>
      </c>
      <c r="H44" s="66">
        <v>28.7</v>
      </c>
      <c r="I44" s="67">
        <v>31.3</v>
      </c>
      <c r="J44" s="67">
        <v>31.3</v>
      </c>
      <c r="K44" s="67">
        <v>31.5</v>
      </c>
      <c r="L44" s="66">
        <f t="shared" si="2"/>
        <v>2.8000000000000007</v>
      </c>
      <c r="M44" s="68">
        <f t="shared" si="3"/>
        <v>9.7560975609756129E-2</v>
      </c>
      <c r="N44" s="69">
        <v>70.8</v>
      </c>
      <c r="O44" s="69">
        <v>68.599999999999994</v>
      </c>
      <c r="P44" s="69">
        <v>69.099999999999994</v>
      </c>
      <c r="Q44" s="69">
        <v>69.2</v>
      </c>
      <c r="R44" s="69">
        <f t="shared" si="4"/>
        <v>-1.5999999999999943</v>
      </c>
      <c r="S44" s="70">
        <f t="shared" si="5"/>
        <v>-2.2598870056497095E-2</v>
      </c>
      <c r="T44" s="66">
        <v>139.9</v>
      </c>
      <c r="U44" s="67">
        <v>140.69999999999999</v>
      </c>
      <c r="V44" s="67">
        <v>139.69999999999999</v>
      </c>
      <c r="W44" s="67">
        <v>139.1</v>
      </c>
      <c r="X44" s="67">
        <f t="shared" si="6"/>
        <v>-0.80000000000001137</v>
      </c>
      <c r="Y44" s="71">
        <f t="shared" si="7"/>
        <v>-5.7183702644747056E-3</v>
      </c>
      <c r="Z44" s="69">
        <v>34.299999999999997</v>
      </c>
      <c r="AA44" s="72">
        <v>34.9</v>
      </c>
      <c r="AB44" s="72">
        <v>35</v>
      </c>
      <c r="AC44" s="72">
        <v>34.799999999999997</v>
      </c>
      <c r="AD44" s="72">
        <f t="shared" si="8"/>
        <v>0.5</v>
      </c>
      <c r="AE44" s="73">
        <f t="shared" si="9"/>
        <v>1.457725947521866E-2</v>
      </c>
      <c r="AF44" s="66">
        <v>85</v>
      </c>
      <c r="AG44" s="67">
        <v>94.1</v>
      </c>
      <c r="AH44" s="67">
        <v>93.5</v>
      </c>
      <c r="AI44" s="67">
        <v>93.3</v>
      </c>
      <c r="AJ44" s="67">
        <f t="shared" si="10"/>
        <v>8.2999999999999972</v>
      </c>
      <c r="AK44" s="71">
        <f t="shared" si="11"/>
        <v>9.7647058823529378E-2</v>
      </c>
      <c r="AL44" s="69">
        <v>126.6</v>
      </c>
      <c r="AM44" s="72">
        <v>121.7</v>
      </c>
      <c r="AN44" s="72">
        <v>120.9</v>
      </c>
      <c r="AO44" s="72">
        <v>120.8</v>
      </c>
      <c r="AP44" s="72">
        <f t="shared" si="12"/>
        <v>-5.7999999999999972</v>
      </c>
      <c r="AQ44" s="73">
        <f t="shared" si="13"/>
        <v>-4.5813586097946266E-2</v>
      </c>
      <c r="AR44" s="66">
        <v>73.8</v>
      </c>
      <c r="AS44" s="67">
        <v>70.5</v>
      </c>
      <c r="AT44" s="67">
        <v>69.099999999999994</v>
      </c>
      <c r="AU44" s="67">
        <v>68.900000000000006</v>
      </c>
      <c r="AV44" s="67">
        <f t="shared" si="14"/>
        <v>-4.8999999999999915</v>
      </c>
      <c r="AW44" s="71">
        <f t="shared" si="15"/>
        <v>-6.6395663956639456E-2</v>
      </c>
      <c r="AX44" s="69">
        <v>90.8</v>
      </c>
      <c r="AY44" s="72">
        <v>84.9</v>
      </c>
      <c r="AZ44" s="72">
        <v>84.5</v>
      </c>
      <c r="BA44" s="72">
        <v>85</v>
      </c>
      <c r="BB44" s="72">
        <f t="shared" si="16"/>
        <v>-5.7999999999999972</v>
      </c>
      <c r="BC44" s="73">
        <f t="shared" si="17"/>
        <v>-6.3876651982378824E-2</v>
      </c>
      <c r="BG44"/>
      <c r="BH44"/>
      <c r="BI44"/>
    </row>
    <row r="45" spans="1:61">
      <c r="A45" s="62" t="s">
        <v>120</v>
      </c>
      <c r="B45" s="63">
        <v>4229.6000000000004</v>
      </c>
      <c r="C45" s="63">
        <v>4192.3999999999996</v>
      </c>
      <c r="D45" s="63">
        <v>4203</v>
      </c>
      <c r="E45" s="63">
        <v>4212.8</v>
      </c>
      <c r="F45" s="64">
        <f t="shared" si="0"/>
        <v>-16.800000000000182</v>
      </c>
      <c r="G45" s="65">
        <f t="shared" si="1"/>
        <v>-3.9720068091545725E-3</v>
      </c>
      <c r="H45" s="66">
        <v>163.5</v>
      </c>
      <c r="I45" s="67">
        <v>158.6</v>
      </c>
      <c r="J45" s="67">
        <v>157.4</v>
      </c>
      <c r="K45" s="67">
        <v>155.19999999999999</v>
      </c>
      <c r="L45" s="66">
        <f t="shared" si="2"/>
        <v>-8.3000000000000114</v>
      </c>
      <c r="M45" s="68">
        <f t="shared" si="3"/>
        <v>-5.0764525993883862E-2</v>
      </c>
      <c r="N45" s="69">
        <v>251.3</v>
      </c>
      <c r="O45" s="69">
        <v>246</v>
      </c>
      <c r="P45" s="69">
        <v>244.5</v>
      </c>
      <c r="Q45" s="69">
        <v>246.1</v>
      </c>
      <c r="R45" s="69">
        <f t="shared" si="4"/>
        <v>-5.2000000000000171</v>
      </c>
      <c r="S45" s="70">
        <f t="shared" si="5"/>
        <v>-2.0692399522483154E-2</v>
      </c>
      <c r="T45" s="66">
        <v>890.6</v>
      </c>
      <c r="U45" s="67">
        <v>904.4</v>
      </c>
      <c r="V45" s="67">
        <v>903.9</v>
      </c>
      <c r="W45" s="67">
        <v>908.1</v>
      </c>
      <c r="X45" s="67">
        <f t="shared" si="6"/>
        <v>17.5</v>
      </c>
      <c r="Y45" s="71">
        <f t="shared" si="7"/>
        <v>1.9649674376824612E-2</v>
      </c>
      <c r="Z45" s="69">
        <v>252.2</v>
      </c>
      <c r="AA45" s="72">
        <v>258.8</v>
      </c>
      <c r="AB45" s="72">
        <v>262.10000000000002</v>
      </c>
      <c r="AC45" s="72">
        <v>259.39999999999998</v>
      </c>
      <c r="AD45" s="72">
        <f t="shared" si="8"/>
        <v>7.1999999999999886</v>
      </c>
      <c r="AE45" s="73">
        <f t="shared" si="9"/>
        <v>2.8548770816812011E-2</v>
      </c>
      <c r="AF45" s="66">
        <v>687.6</v>
      </c>
      <c r="AG45" s="67">
        <v>712.2</v>
      </c>
      <c r="AH45" s="67">
        <v>711.5</v>
      </c>
      <c r="AI45" s="67">
        <v>708.9</v>
      </c>
      <c r="AJ45" s="67">
        <f t="shared" si="10"/>
        <v>21.299999999999955</v>
      </c>
      <c r="AK45" s="71">
        <f t="shared" si="11"/>
        <v>3.097731239092489E-2</v>
      </c>
      <c r="AL45" s="69">
        <v>731.4</v>
      </c>
      <c r="AM45" s="72">
        <v>713.2</v>
      </c>
      <c r="AN45" s="72">
        <v>716.2</v>
      </c>
      <c r="AO45" s="72">
        <v>720</v>
      </c>
      <c r="AP45" s="72">
        <f t="shared" si="12"/>
        <v>-11.399999999999977</v>
      </c>
      <c r="AQ45" s="73">
        <f t="shared" si="13"/>
        <v>-1.5586546349466745E-2</v>
      </c>
      <c r="AR45" s="66">
        <v>400</v>
      </c>
      <c r="AS45" s="67">
        <v>379.7</v>
      </c>
      <c r="AT45" s="67">
        <v>385.9</v>
      </c>
      <c r="AU45" s="67">
        <v>393.5</v>
      </c>
      <c r="AV45" s="67">
        <f t="shared" si="14"/>
        <v>-6.5</v>
      </c>
      <c r="AW45" s="71">
        <f t="shared" si="15"/>
        <v>-1.6250000000000001E-2</v>
      </c>
      <c r="AX45" s="69">
        <v>605.70000000000005</v>
      </c>
      <c r="AY45" s="72">
        <v>583.4</v>
      </c>
      <c r="AZ45" s="72">
        <v>582.70000000000005</v>
      </c>
      <c r="BA45" s="72">
        <v>582.9</v>
      </c>
      <c r="BB45" s="72">
        <f t="shared" si="16"/>
        <v>-22.800000000000068</v>
      </c>
      <c r="BC45" s="73">
        <f t="shared" si="17"/>
        <v>-3.7642397226349787E-2</v>
      </c>
      <c r="BG45"/>
      <c r="BH45"/>
      <c r="BI45"/>
    </row>
    <row r="46" spans="1:61">
      <c r="A46" s="62" t="s">
        <v>121</v>
      </c>
      <c r="B46" s="63">
        <v>861.9</v>
      </c>
      <c r="C46" s="63">
        <v>846.8</v>
      </c>
      <c r="D46" s="63">
        <v>846</v>
      </c>
      <c r="E46" s="63">
        <v>848</v>
      </c>
      <c r="F46" s="64">
        <f t="shared" si="0"/>
        <v>-13.899999999999977</v>
      </c>
      <c r="G46" s="65">
        <f t="shared" si="1"/>
        <v>-1.6127160923540988E-2</v>
      </c>
      <c r="H46" s="66">
        <v>52</v>
      </c>
      <c r="I46" s="67">
        <v>52.3</v>
      </c>
      <c r="J46" s="67">
        <v>53.1</v>
      </c>
      <c r="K46" s="67">
        <v>53.7</v>
      </c>
      <c r="L46" s="66">
        <f t="shared" si="2"/>
        <v>1.7000000000000028</v>
      </c>
      <c r="M46" s="68">
        <f t="shared" si="3"/>
        <v>3.269230769230775E-2</v>
      </c>
      <c r="N46" s="69">
        <v>28.9</v>
      </c>
      <c r="O46" s="69">
        <v>29.6</v>
      </c>
      <c r="P46" s="69">
        <v>29.6</v>
      </c>
      <c r="Q46" s="69">
        <v>29.5</v>
      </c>
      <c r="R46" s="69">
        <f t="shared" si="4"/>
        <v>0.60000000000000142</v>
      </c>
      <c r="S46" s="70">
        <f t="shared" si="5"/>
        <v>2.0761245674740535E-2</v>
      </c>
      <c r="T46" s="66">
        <v>137.19999999999999</v>
      </c>
      <c r="U46" s="67">
        <v>139.5</v>
      </c>
      <c r="V46" s="67">
        <v>138.30000000000001</v>
      </c>
      <c r="W46" s="67">
        <v>138.1</v>
      </c>
      <c r="X46" s="67">
        <f t="shared" si="6"/>
        <v>0.90000000000000568</v>
      </c>
      <c r="Y46" s="71">
        <f t="shared" si="7"/>
        <v>6.5597667638484384E-3</v>
      </c>
      <c r="Z46" s="69">
        <v>35.799999999999997</v>
      </c>
      <c r="AA46" s="72">
        <v>33.6</v>
      </c>
      <c r="AB46" s="72">
        <v>33.299999999999997</v>
      </c>
      <c r="AC46" s="72">
        <v>33.200000000000003</v>
      </c>
      <c r="AD46" s="72">
        <f t="shared" si="8"/>
        <v>-2.5999999999999943</v>
      </c>
      <c r="AE46" s="73">
        <f t="shared" si="9"/>
        <v>-7.2625698324022187E-2</v>
      </c>
      <c r="AF46" s="66">
        <v>113.5</v>
      </c>
      <c r="AG46" s="67">
        <v>115.7</v>
      </c>
      <c r="AH46" s="67">
        <v>115.7</v>
      </c>
      <c r="AI46" s="67">
        <v>115.4</v>
      </c>
      <c r="AJ46" s="67">
        <f t="shared" si="10"/>
        <v>1.9000000000000057</v>
      </c>
      <c r="AK46" s="71">
        <f t="shared" si="11"/>
        <v>1.6740088105726924E-2</v>
      </c>
      <c r="AL46" s="69">
        <v>141.4</v>
      </c>
      <c r="AM46" s="72">
        <v>140.69999999999999</v>
      </c>
      <c r="AN46" s="72">
        <v>140.69999999999999</v>
      </c>
      <c r="AO46" s="72">
        <v>143.1</v>
      </c>
      <c r="AP46" s="72">
        <f t="shared" si="12"/>
        <v>1.6999999999999886</v>
      </c>
      <c r="AQ46" s="73">
        <f t="shared" si="13"/>
        <v>1.2022630834511942E-2</v>
      </c>
      <c r="AR46" s="66">
        <v>100.8</v>
      </c>
      <c r="AS46" s="67">
        <v>99.6</v>
      </c>
      <c r="AT46" s="67">
        <v>97.4</v>
      </c>
      <c r="AU46" s="67">
        <v>98.6</v>
      </c>
      <c r="AV46" s="67">
        <f t="shared" si="14"/>
        <v>-2.2000000000000028</v>
      </c>
      <c r="AW46" s="71">
        <f t="shared" si="15"/>
        <v>-2.1825396825396855E-2</v>
      </c>
      <c r="AX46" s="69">
        <v>187.8</v>
      </c>
      <c r="AY46" s="72">
        <v>178.7</v>
      </c>
      <c r="AZ46" s="72">
        <v>179.4</v>
      </c>
      <c r="BA46" s="72">
        <v>179.3</v>
      </c>
      <c r="BB46" s="72">
        <f t="shared" si="16"/>
        <v>-8.5</v>
      </c>
      <c r="BC46" s="73">
        <f t="shared" si="17"/>
        <v>-4.5260915867944618E-2</v>
      </c>
      <c r="BG46"/>
      <c r="BH46"/>
      <c r="BI46"/>
    </row>
    <row r="47" spans="1:61">
      <c r="A47" s="62" t="s">
        <v>122</v>
      </c>
      <c r="B47" s="63">
        <v>9835.1</v>
      </c>
      <c r="C47" s="63">
        <v>9403.5</v>
      </c>
      <c r="D47" s="63">
        <v>9422.1</v>
      </c>
      <c r="E47" s="63">
        <v>9448.2000000000007</v>
      </c>
      <c r="F47" s="64">
        <f t="shared" si="0"/>
        <v>-386.89999999999964</v>
      </c>
      <c r="G47" s="65">
        <f t="shared" si="1"/>
        <v>-3.93386950819005E-2</v>
      </c>
      <c r="H47" s="66">
        <v>408.2</v>
      </c>
      <c r="I47" s="67">
        <v>380.1</v>
      </c>
      <c r="J47" s="67">
        <v>373.7</v>
      </c>
      <c r="K47" s="67">
        <v>373.3</v>
      </c>
      <c r="L47" s="66">
        <f t="shared" si="2"/>
        <v>-34.899999999999977</v>
      </c>
      <c r="M47" s="68">
        <f t="shared" si="3"/>
        <v>-8.5497305242528118E-2</v>
      </c>
      <c r="N47" s="69">
        <v>435</v>
      </c>
      <c r="O47" s="69">
        <v>418.3</v>
      </c>
      <c r="P47" s="69">
        <v>418.9</v>
      </c>
      <c r="Q47" s="69">
        <v>417.6</v>
      </c>
      <c r="R47" s="69">
        <f t="shared" si="4"/>
        <v>-17.399999999999977</v>
      </c>
      <c r="S47" s="70">
        <f t="shared" si="5"/>
        <v>-3.9999999999999945E-2</v>
      </c>
      <c r="T47" s="66">
        <v>1550.1</v>
      </c>
      <c r="U47" s="67">
        <v>1472.3</v>
      </c>
      <c r="V47" s="67">
        <v>1471.6</v>
      </c>
      <c r="W47" s="67">
        <v>1472.6</v>
      </c>
      <c r="X47" s="67">
        <f t="shared" si="6"/>
        <v>-77.5</v>
      </c>
      <c r="Y47" s="71">
        <f t="shared" si="7"/>
        <v>-4.9996774401651511E-2</v>
      </c>
      <c r="Z47" s="69">
        <v>734.6</v>
      </c>
      <c r="AA47" s="72">
        <v>709.1</v>
      </c>
      <c r="AB47" s="72">
        <v>709.7</v>
      </c>
      <c r="AC47" s="72">
        <v>708.7</v>
      </c>
      <c r="AD47" s="72">
        <f t="shared" si="8"/>
        <v>-25.899999999999977</v>
      </c>
      <c r="AE47" s="73">
        <f t="shared" si="9"/>
        <v>-3.5257282875033998E-2</v>
      </c>
      <c r="AF47" s="66">
        <v>1356.7</v>
      </c>
      <c r="AG47" s="67">
        <v>1338.5</v>
      </c>
      <c r="AH47" s="67">
        <v>1349.7</v>
      </c>
      <c r="AI47" s="67">
        <v>1358.6</v>
      </c>
      <c r="AJ47" s="67">
        <f t="shared" si="10"/>
        <v>1.8999999999998636</v>
      </c>
      <c r="AK47" s="71">
        <f t="shared" si="11"/>
        <v>1.4004569912286161E-3</v>
      </c>
      <c r="AL47" s="69">
        <v>2166</v>
      </c>
      <c r="AM47" s="72">
        <v>2097.1</v>
      </c>
      <c r="AN47" s="72">
        <v>2105.4</v>
      </c>
      <c r="AO47" s="72">
        <v>2115.6999999999998</v>
      </c>
      <c r="AP47" s="72">
        <f t="shared" si="12"/>
        <v>-50.300000000000182</v>
      </c>
      <c r="AQ47" s="73">
        <f t="shared" si="13"/>
        <v>-2.3222530009233695E-2</v>
      </c>
      <c r="AR47" s="66">
        <v>966.6</v>
      </c>
      <c r="AS47" s="67">
        <v>840.8</v>
      </c>
      <c r="AT47" s="67">
        <v>844.3</v>
      </c>
      <c r="AU47" s="67">
        <v>841.9</v>
      </c>
      <c r="AV47" s="67">
        <f t="shared" si="14"/>
        <v>-124.70000000000005</v>
      </c>
      <c r="AW47" s="71">
        <f t="shared" si="15"/>
        <v>-0.1290088971653218</v>
      </c>
      <c r="AX47" s="69">
        <v>1502.5</v>
      </c>
      <c r="AY47" s="72">
        <v>1460.4</v>
      </c>
      <c r="AZ47" s="72">
        <v>1459.1</v>
      </c>
      <c r="BA47" s="72">
        <v>1465.5</v>
      </c>
      <c r="BB47" s="72">
        <f t="shared" si="16"/>
        <v>-37</v>
      </c>
      <c r="BC47" s="73">
        <f t="shared" si="17"/>
        <v>-2.4625623960066557E-2</v>
      </c>
      <c r="BG47"/>
      <c r="BH47"/>
      <c r="BI47"/>
    </row>
    <row r="48" spans="1:61">
      <c r="A48" s="62" t="s">
        <v>123</v>
      </c>
      <c r="B48" s="63">
        <v>4626.6000000000004</v>
      </c>
      <c r="C48" s="63">
        <v>4721.2</v>
      </c>
      <c r="D48" s="63">
        <v>4731.3999999999996</v>
      </c>
      <c r="E48" s="63">
        <v>4754.1000000000004</v>
      </c>
      <c r="F48" s="64">
        <f t="shared" si="0"/>
        <v>127.5</v>
      </c>
      <c r="G48" s="65">
        <f t="shared" si="1"/>
        <v>2.755803397743483E-2</v>
      </c>
      <c r="H48" s="66">
        <v>235.8</v>
      </c>
      <c r="I48" s="67">
        <v>239.4</v>
      </c>
      <c r="J48" s="67">
        <v>241.8</v>
      </c>
      <c r="K48" s="67">
        <v>244.8</v>
      </c>
      <c r="L48" s="66">
        <f t="shared" si="2"/>
        <v>9</v>
      </c>
      <c r="M48" s="68">
        <f t="shared" si="3"/>
        <v>3.8167938931297711E-2</v>
      </c>
      <c r="N48" s="69">
        <v>474.9</v>
      </c>
      <c r="O48" s="69">
        <v>472.8</v>
      </c>
      <c r="P48" s="69">
        <v>476.5</v>
      </c>
      <c r="Q48" s="69">
        <v>475.4</v>
      </c>
      <c r="R48" s="69">
        <f t="shared" si="4"/>
        <v>0.5</v>
      </c>
      <c r="S48" s="70">
        <f t="shared" si="5"/>
        <v>1.0528532322594231E-3</v>
      </c>
      <c r="T48" s="66">
        <v>856.4</v>
      </c>
      <c r="U48" s="67">
        <v>903.5</v>
      </c>
      <c r="V48" s="67">
        <v>898.7</v>
      </c>
      <c r="W48" s="67">
        <v>902.4</v>
      </c>
      <c r="X48" s="67">
        <f t="shared" si="6"/>
        <v>46</v>
      </c>
      <c r="Y48" s="71">
        <f t="shared" si="7"/>
        <v>5.3713218122372723E-2</v>
      </c>
      <c r="Z48" s="69">
        <v>257.89999999999998</v>
      </c>
      <c r="AA48" s="72">
        <v>283.7</v>
      </c>
      <c r="AB48" s="72">
        <v>285.8</v>
      </c>
      <c r="AC48" s="72">
        <v>288.3</v>
      </c>
      <c r="AD48" s="72">
        <f t="shared" si="8"/>
        <v>30.400000000000034</v>
      </c>
      <c r="AE48" s="73">
        <f t="shared" si="9"/>
        <v>0.11787514540519596</v>
      </c>
      <c r="AF48" s="66">
        <v>657.3</v>
      </c>
      <c r="AG48" s="67">
        <v>712.4</v>
      </c>
      <c r="AH48" s="67">
        <v>715.3</v>
      </c>
      <c r="AI48" s="67">
        <v>720.3</v>
      </c>
      <c r="AJ48" s="67">
        <f t="shared" si="10"/>
        <v>63</v>
      </c>
      <c r="AK48" s="71">
        <f t="shared" si="11"/>
        <v>9.584664536741215E-2</v>
      </c>
      <c r="AL48" s="69">
        <v>632.20000000000005</v>
      </c>
      <c r="AM48" s="72">
        <v>642.5</v>
      </c>
      <c r="AN48" s="72">
        <v>644.4</v>
      </c>
      <c r="AO48" s="72">
        <v>650.1</v>
      </c>
      <c r="AP48" s="72">
        <f t="shared" si="12"/>
        <v>17.899999999999977</v>
      </c>
      <c r="AQ48" s="73">
        <f t="shared" si="13"/>
        <v>2.8313824739006604E-2</v>
      </c>
      <c r="AR48" s="66">
        <v>522.4</v>
      </c>
      <c r="AS48" s="67">
        <v>494.5</v>
      </c>
      <c r="AT48" s="67">
        <v>495.9</v>
      </c>
      <c r="AU48" s="67">
        <v>496.8</v>
      </c>
      <c r="AV48" s="67">
        <f t="shared" si="14"/>
        <v>-25.599999999999966</v>
      </c>
      <c r="AW48" s="71">
        <f t="shared" si="15"/>
        <v>-4.9004594180704381E-2</v>
      </c>
      <c r="AX48" s="69">
        <v>738.2</v>
      </c>
      <c r="AY48" s="72">
        <v>718.4</v>
      </c>
      <c r="AZ48" s="72">
        <v>717.2</v>
      </c>
      <c r="BA48" s="72">
        <v>719.8</v>
      </c>
      <c r="BB48" s="72">
        <f t="shared" si="16"/>
        <v>-18.400000000000091</v>
      </c>
      <c r="BC48" s="73">
        <f t="shared" si="17"/>
        <v>-2.4925494445949728E-2</v>
      </c>
      <c r="BG48"/>
      <c r="BH48"/>
      <c r="BI48"/>
    </row>
    <row r="49" spans="1:61">
      <c r="A49" s="62" t="s">
        <v>124</v>
      </c>
      <c r="B49" s="63">
        <v>440.3</v>
      </c>
      <c r="C49" s="63">
        <v>425.1</v>
      </c>
      <c r="D49" s="63">
        <v>424.7</v>
      </c>
      <c r="E49" s="63">
        <v>427</v>
      </c>
      <c r="F49" s="64">
        <f t="shared" si="0"/>
        <v>-13.300000000000011</v>
      </c>
      <c r="G49" s="65">
        <f t="shared" si="1"/>
        <v>-3.020667726550082E-2</v>
      </c>
      <c r="H49" s="66">
        <v>28.2</v>
      </c>
      <c r="I49" s="67">
        <v>26.5</v>
      </c>
      <c r="J49" s="67">
        <v>25.9</v>
      </c>
      <c r="K49" s="67">
        <v>26.3</v>
      </c>
      <c r="L49" s="66">
        <f t="shared" si="2"/>
        <v>-1.8999999999999986</v>
      </c>
      <c r="M49" s="68">
        <f t="shared" si="3"/>
        <v>-6.737588652482264E-2</v>
      </c>
      <c r="N49" s="69">
        <v>26.5</v>
      </c>
      <c r="O49" s="69">
        <v>26.9</v>
      </c>
      <c r="P49" s="69">
        <v>27</v>
      </c>
      <c r="Q49" s="69">
        <v>26.9</v>
      </c>
      <c r="R49" s="69">
        <f t="shared" si="4"/>
        <v>0.39999999999999858</v>
      </c>
      <c r="S49" s="70">
        <f t="shared" si="5"/>
        <v>1.5094339622641456E-2</v>
      </c>
      <c r="T49" s="66">
        <v>93.3</v>
      </c>
      <c r="U49" s="67">
        <v>90.9</v>
      </c>
      <c r="V49" s="67">
        <v>92</v>
      </c>
      <c r="W49" s="67">
        <v>92.7</v>
      </c>
      <c r="X49" s="67">
        <f t="shared" si="6"/>
        <v>-0.59999999999999432</v>
      </c>
      <c r="Y49" s="71">
        <f t="shared" si="7"/>
        <v>-6.4308681672025116E-3</v>
      </c>
      <c r="Z49" s="69">
        <v>25</v>
      </c>
      <c r="AA49" s="72">
        <v>24.6</v>
      </c>
      <c r="AB49" s="72">
        <v>24.3</v>
      </c>
      <c r="AC49" s="72">
        <v>24.4</v>
      </c>
      <c r="AD49" s="72">
        <f t="shared" si="8"/>
        <v>-0.60000000000000142</v>
      </c>
      <c r="AE49" s="73">
        <f t="shared" si="9"/>
        <v>-2.4000000000000056E-2</v>
      </c>
      <c r="AF49" s="66">
        <v>33.5</v>
      </c>
      <c r="AG49" s="67">
        <v>34.200000000000003</v>
      </c>
      <c r="AH49" s="67">
        <v>33.9</v>
      </c>
      <c r="AI49" s="67">
        <v>34</v>
      </c>
      <c r="AJ49" s="67">
        <f t="shared" si="10"/>
        <v>0.5</v>
      </c>
      <c r="AK49" s="71">
        <f t="shared" si="11"/>
        <v>1.4925373134328358E-2</v>
      </c>
      <c r="AL49" s="69">
        <v>67.7</v>
      </c>
      <c r="AM49" s="72">
        <v>65.7</v>
      </c>
      <c r="AN49" s="72">
        <v>65.5</v>
      </c>
      <c r="AO49" s="72">
        <v>65.599999999999994</v>
      </c>
      <c r="AP49" s="72">
        <f t="shared" si="12"/>
        <v>-2.1000000000000085</v>
      </c>
      <c r="AQ49" s="73">
        <f t="shared" si="13"/>
        <v>-3.1019202363367925E-2</v>
      </c>
      <c r="AR49" s="66">
        <v>40.9</v>
      </c>
      <c r="AS49" s="67">
        <v>38</v>
      </c>
      <c r="AT49" s="67">
        <v>37.5</v>
      </c>
      <c r="AU49" s="67">
        <v>38.4</v>
      </c>
      <c r="AV49" s="67">
        <f t="shared" si="14"/>
        <v>-2.5</v>
      </c>
      <c r="AW49" s="71">
        <f t="shared" si="15"/>
        <v>-6.1124694376528121E-2</v>
      </c>
      <c r="AX49" s="69">
        <v>82.8</v>
      </c>
      <c r="AY49" s="72">
        <v>82.9</v>
      </c>
      <c r="AZ49" s="72">
        <v>82.9</v>
      </c>
      <c r="BA49" s="72">
        <v>83</v>
      </c>
      <c r="BB49" s="72">
        <f t="shared" si="16"/>
        <v>0.20000000000000284</v>
      </c>
      <c r="BC49" s="73">
        <f t="shared" si="17"/>
        <v>2.4154589371981022E-3</v>
      </c>
      <c r="BG49"/>
      <c r="BH49"/>
      <c r="BI49"/>
    </row>
    <row r="50" spans="1:61">
      <c r="A50" s="62" t="s">
        <v>125</v>
      </c>
      <c r="B50" s="63">
        <v>5609.9</v>
      </c>
      <c r="C50" s="63">
        <v>5474.7</v>
      </c>
      <c r="D50" s="63">
        <v>5476.7</v>
      </c>
      <c r="E50" s="63">
        <v>5465.4</v>
      </c>
      <c r="F50" s="64">
        <f t="shared" si="0"/>
        <v>-144.5</v>
      </c>
      <c r="G50" s="65">
        <f t="shared" si="1"/>
        <v>-2.5758034902582935E-2</v>
      </c>
      <c r="H50" s="66">
        <v>232</v>
      </c>
      <c r="I50" s="67">
        <v>236.7</v>
      </c>
      <c r="J50" s="67">
        <v>233.5</v>
      </c>
      <c r="K50" s="67">
        <v>234.1</v>
      </c>
      <c r="L50" s="66">
        <f t="shared" si="2"/>
        <v>2.0999999999999943</v>
      </c>
      <c r="M50" s="68">
        <f t="shared" si="3"/>
        <v>9.0517241379310092E-3</v>
      </c>
      <c r="N50" s="69">
        <v>694</v>
      </c>
      <c r="O50" s="69">
        <v>682.2</v>
      </c>
      <c r="P50" s="69">
        <v>680</v>
      </c>
      <c r="Q50" s="69">
        <v>676.4</v>
      </c>
      <c r="R50" s="69">
        <f t="shared" si="4"/>
        <v>-17.600000000000023</v>
      </c>
      <c r="S50" s="70">
        <f t="shared" si="5"/>
        <v>-2.5360230547550464E-2</v>
      </c>
      <c r="T50" s="66">
        <v>1034.7</v>
      </c>
      <c r="U50" s="67">
        <v>1054.5</v>
      </c>
      <c r="V50" s="67">
        <v>1057.5999999999999</v>
      </c>
      <c r="W50" s="67">
        <v>1055.0999999999999</v>
      </c>
      <c r="X50" s="67">
        <f t="shared" si="6"/>
        <v>20.399999999999864</v>
      </c>
      <c r="Y50" s="71">
        <f t="shared" si="7"/>
        <v>1.9715859669469277E-2</v>
      </c>
      <c r="Z50" s="69">
        <v>308</v>
      </c>
      <c r="AA50" s="72">
        <v>307.8</v>
      </c>
      <c r="AB50" s="72">
        <v>308.39999999999998</v>
      </c>
      <c r="AC50" s="72">
        <v>308.2</v>
      </c>
      <c r="AD50" s="72">
        <f t="shared" si="8"/>
        <v>0.19999999999998863</v>
      </c>
      <c r="AE50" s="73">
        <f t="shared" si="9"/>
        <v>6.4935064935061249E-4</v>
      </c>
      <c r="AF50" s="66">
        <v>732.4</v>
      </c>
      <c r="AG50" s="67">
        <v>728.8</v>
      </c>
      <c r="AH50" s="67">
        <v>723.6</v>
      </c>
      <c r="AI50" s="67">
        <v>723.5</v>
      </c>
      <c r="AJ50" s="67">
        <f t="shared" si="10"/>
        <v>-8.8999999999999773</v>
      </c>
      <c r="AK50" s="71">
        <f t="shared" si="11"/>
        <v>-1.2151829601310728E-2</v>
      </c>
      <c r="AL50" s="69">
        <v>946</v>
      </c>
      <c r="AM50" s="72">
        <v>888.8</v>
      </c>
      <c r="AN50" s="72">
        <v>891.5</v>
      </c>
      <c r="AO50" s="72">
        <v>894.4</v>
      </c>
      <c r="AP50" s="72">
        <f t="shared" si="12"/>
        <v>-51.600000000000023</v>
      </c>
      <c r="AQ50" s="73">
        <f t="shared" si="13"/>
        <v>-5.4545454545454571E-2</v>
      </c>
      <c r="AR50" s="66">
        <v>574.79999999999995</v>
      </c>
      <c r="AS50" s="67">
        <v>538.1</v>
      </c>
      <c r="AT50" s="67">
        <v>537.79999999999995</v>
      </c>
      <c r="AU50" s="67">
        <v>534.29999999999995</v>
      </c>
      <c r="AV50" s="67">
        <f t="shared" si="14"/>
        <v>-40.5</v>
      </c>
      <c r="AW50" s="71">
        <f t="shared" si="15"/>
        <v>-7.0459290187891446E-2</v>
      </c>
      <c r="AX50" s="69">
        <v>795</v>
      </c>
      <c r="AY50" s="72">
        <v>753.7</v>
      </c>
      <c r="AZ50" s="72">
        <v>758.3</v>
      </c>
      <c r="BA50" s="72">
        <v>752.4</v>
      </c>
      <c r="BB50" s="72">
        <f t="shared" si="16"/>
        <v>-42.600000000000023</v>
      </c>
      <c r="BC50" s="73">
        <f t="shared" si="17"/>
        <v>-5.3584905660377387E-2</v>
      </c>
      <c r="BG50"/>
      <c r="BH50"/>
      <c r="BI50"/>
    </row>
    <row r="51" spans="1:61">
      <c r="A51" s="62" t="s">
        <v>126</v>
      </c>
      <c r="B51" s="63">
        <v>1701.7</v>
      </c>
      <c r="C51" s="63">
        <v>1676.3</v>
      </c>
      <c r="D51" s="63">
        <v>1679.1</v>
      </c>
      <c r="E51" s="63">
        <v>1688.6</v>
      </c>
      <c r="F51" s="64">
        <f t="shared" si="0"/>
        <v>-13.100000000000136</v>
      </c>
      <c r="G51" s="65">
        <f t="shared" si="1"/>
        <v>-7.6981841687724841E-3</v>
      </c>
      <c r="H51" s="66">
        <v>81.8</v>
      </c>
      <c r="I51" s="67">
        <v>78.599999999999994</v>
      </c>
      <c r="J51" s="67">
        <v>78.599999999999994</v>
      </c>
      <c r="K51" s="67">
        <v>78.3</v>
      </c>
      <c r="L51" s="66">
        <f t="shared" si="2"/>
        <v>-3.5</v>
      </c>
      <c r="M51" s="68">
        <f t="shared" si="3"/>
        <v>-4.2787286063569685E-2</v>
      </c>
      <c r="N51" s="69">
        <v>138.80000000000001</v>
      </c>
      <c r="O51" s="69">
        <v>131.80000000000001</v>
      </c>
      <c r="P51" s="69">
        <v>132.5</v>
      </c>
      <c r="Q51" s="69">
        <v>133.4</v>
      </c>
      <c r="R51" s="69">
        <f t="shared" si="4"/>
        <v>-5.4000000000000057</v>
      </c>
      <c r="S51" s="70">
        <f t="shared" si="5"/>
        <v>-3.8904899135446723E-2</v>
      </c>
      <c r="T51" s="66">
        <v>306.39999999999998</v>
      </c>
      <c r="U51" s="67">
        <v>323.39999999999998</v>
      </c>
      <c r="V51" s="67">
        <v>322.5</v>
      </c>
      <c r="W51" s="67">
        <v>322.60000000000002</v>
      </c>
      <c r="X51" s="67">
        <f t="shared" si="6"/>
        <v>16.200000000000045</v>
      </c>
      <c r="Y51" s="71">
        <f t="shared" si="7"/>
        <v>5.2872062663185532E-2</v>
      </c>
      <c r="Z51" s="69">
        <v>78.5</v>
      </c>
      <c r="AA51" s="72">
        <v>80.7</v>
      </c>
      <c r="AB51" s="72">
        <v>81.8</v>
      </c>
      <c r="AC51" s="72">
        <v>81.900000000000006</v>
      </c>
      <c r="AD51" s="72">
        <f t="shared" si="8"/>
        <v>3.4000000000000057</v>
      </c>
      <c r="AE51" s="73">
        <f t="shared" si="9"/>
        <v>4.3312101910828099E-2</v>
      </c>
      <c r="AF51" s="66">
        <v>196.2</v>
      </c>
      <c r="AG51" s="67">
        <v>197.6</v>
      </c>
      <c r="AH51" s="67">
        <v>196.7</v>
      </c>
      <c r="AI51" s="67">
        <v>196.4</v>
      </c>
      <c r="AJ51" s="67">
        <f t="shared" si="10"/>
        <v>0.20000000000001705</v>
      </c>
      <c r="AK51" s="71">
        <f t="shared" si="11"/>
        <v>1.0193679918451431E-3</v>
      </c>
      <c r="AL51" s="69">
        <v>243.1</v>
      </c>
      <c r="AM51" s="72">
        <v>233.1</v>
      </c>
      <c r="AN51" s="72">
        <v>234.6</v>
      </c>
      <c r="AO51" s="72">
        <v>238.6</v>
      </c>
      <c r="AP51" s="72">
        <f t="shared" si="12"/>
        <v>-4.5</v>
      </c>
      <c r="AQ51" s="73">
        <f t="shared" si="13"/>
        <v>-1.851090086384204E-2</v>
      </c>
      <c r="AR51" s="66">
        <v>175.4</v>
      </c>
      <c r="AS51" s="67">
        <v>170.6</v>
      </c>
      <c r="AT51" s="67">
        <v>171</v>
      </c>
      <c r="AU51" s="67">
        <v>172.9</v>
      </c>
      <c r="AV51" s="67">
        <f t="shared" si="14"/>
        <v>-2.5</v>
      </c>
      <c r="AW51" s="71">
        <f t="shared" si="15"/>
        <v>-1.4253135689851766E-2</v>
      </c>
      <c r="AX51" s="69">
        <v>354.9</v>
      </c>
      <c r="AY51" s="72">
        <v>349.2</v>
      </c>
      <c r="AZ51" s="72">
        <v>349.4</v>
      </c>
      <c r="BA51" s="72">
        <v>353.1</v>
      </c>
      <c r="BB51" s="72">
        <f t="shared" si="16"/>
        <v>-1.7999999999999545</v>
      </c>
      <c r="BC51" s="73">
        <f t="shared" si="17"/>
        <v>-5.0718512256972513E-3</v>
      </c>
      <c r="BG51"/>
      <c r="BH51"/>
      <c r="BI51"/>
    </row>
    <row r="52" spans="1:61">
      <c r="A52" s="62" t="s">
        <v>127</v>
      </c>
      <c r="B52" s="63">
        <v>1973</v>
      </c>
      <c r="C52" s="63">
        <v>1941.8</v>
      </c>
      <c r="D52" s="63">
        <v>1949.4</v>
      </c>
      <c r="E52" s="63">
        <v>1958.1</v>
      </c>
      <c r="F52" s="64">
        <f t="shared" si="0"/>
        <v>-14.900000000000091</v>
      </c>
      <c r="G52" s="65">
        <f t="shared" si="1"/>
        <v>-7.5519513431323319E-3</v>
      </c>
      <c r="H52" s="66">
        <v>113.3</v>
      </c>
      <c r="I52" s="67">
        <v>117.7</v>
      </c>
      <c r="J52" s="67">
        <v>116.4</v>
      </c>
      <c r="K52" s="67">
        <v>119.2</v>
      </c>
      <c r="L52" s="66">
        <f t="shared" si="2"/>
        <v>5.9000000000000057</v>
      </c>
      <c r="M52" s="68">
        <f t="shared" si="3"/>
        <v>5.2074139452780284E-2</v>
      </c>
      <c r="N52" s="69">
        <v>195.8</v>
      </c>
      <c r="O52" s="69">
        <v>195.7</v>
      </c>
      <c r="P52" s="69">
        <v>196.4</v>
      </c>
      <c r="Q52" s="69">
        <v>196.4</v>
      </c>
      <c r="R52" s="69">
        <f t="shared" si="4"/>
        <v>0.59999999999999432</v>
      </c>
      <c r="S52" s="70">
        <f t="shared" si="5"/>
        <v>3.0643513789580914E-3</v>
      </c>
      <c r="T52" s="66">
        <v>361.7</v>
      </c>
      <c r="U52" s="67">
        <v>367.3</v>
      </c>
      <c r="V52" s="67">
        <v>368.7</v>
      </c>
      <c r="W52" s="67">
        <v>369.6</v>
      </c>
      <c r="X52" s="67">
        <f t="shared" si="6"/>
        <v>7.9000000000000341</v>
      </c>
      <c r="Y52" s="71">
        <f t="shared" si="7"/>
        <v>2.1841304948852735E-2</v>
      </c>
      <c r="Z52" s="69">
        <v>105.7</v>
      </c>
      <c r="AA52" s="72">
        <v>106.4</v>
      </c>
      <c r="AB52" s="72">
        <v>106.8</v>
      </c>
      <c r="AC52" s="72">
        <v>107.5</v>
      </c>
      <c r="AD52" s="72">
        <f t="shared" si="8"/>
        <v>1.7999999999999972</v>
      </c>
      <c r="AE52" s="73">
        <f t="shared" si="9"/>
        <v>1.7029328287606407E-2</v>
      </c>
      <c r="AF52" s="66">
        <v>257.39999999999998</v>
      </c>
      <c r="AG52" s="67">
        <v>258.7</v>
      </c>
      <c r="AH52" s="67">
        <v>259.3</v>
      </c>
      <c r="AI52" s="67">
        <v>259.10000000000002</v>
      </c>
      <c r="AJ52" s="67">
        <f t="shared" si="10"/>
        <v>1.7000000000000455</v>
      </c>
      <c r="AK52" s="71">
        <f t="shared" si="11"/>
        <v>6.6045066045067819E-3</v>
      </c>
      <c r="AL52" s="69">
        <v>315.39999999999998</v>
      </c>
      <c r="AM52" s="72">
        <v>304.39999999999998</v>
      </c>
      <c r="AN52" s="72">
        <v>305.8</v>
      </c>
      <c r="AO52" s="72">
        <v>307.3</v>
      </c>
      <c r="AP52" s="72">
        <f t="shared" si="12"/>
        <v>-8.0999999999999659</v>
      </c>
      <c r="AQ52" s="73">
        <f t="shared" si="13"/>
        <v>-2.5681674064679666E-2</v>
      </c>
      <c r="AR52" s="66">
        <v>216.3</v>
      </c>
      <c r="AS52" s="67">
        <v>201.9</v>
      </c>
      <c r="AT52" s="67">
        <v>205.8</v>
      </c>
      <c r="AU52" s="67">
        <v>207.1</v>
      </c>
      <c r="AV52" s="67">
        <f t="shared" si="14"/>
        <v>-9.2000000000000171</v>
      </c>
      <c r="AW52" s="71">
        <f t="shared" si="15"/>
        <v>-4.2533518261673675E-2</v>
      </c>
      <c r="AX52" s="69">
        <v>300</v>
      </c>
      <c r="AY52" s="72">
        <v>288.89999999999998</v>
      </c>
      <c r="AZ52" s="72">
        <v>288.60000000000002</v>
      </c>
      <c r="BA52" s="72">
        <v>288</v>
      </c>
      <c r="BB52" s="72">
        <f t="shared" si="16"/>
        <v>-12</v>
      </c>
      <c r="BC52" s="73">
        <f t="shared" si="17"/>
        <v>-0.04</v>
      </c>
      <c r="BG52"/>
      <c r="BH52"/>
      <c r="BI52"/>
    </row>
    <row r="53" spans="1:61">
      <c r="A53" s="62" t="s">
        <v>128</v>
      </c>
      <c r="B53" s="63">
        <v>6092.6</v>
      </c>
      <c r="C53" s="63">
        <v>5918.6</v>
      </c>
      <c r="D53" s="63">
        <v>5929.7</v>
      </c>
      <c r="E53" s="63">
        <v>5950.9</v>
      </c>
      <c r="F53" s="64">
        <f t="shared" si="0"/>
        <v>-141.70000000000073</v>
      </c>
      <c r="G53" s="65">
        <f t="shared" si="1"/>
        <v>-2.3257722483012298E-2</v>
      </c>
      <c r="H53" s="66">
        <v>264.60000000000002</v>
      </c>
      <c r="I53" s="67">
        <v>251.2</v>
      </c>
      <c r="J53" s="67">
        <v>252.8</v>
      </c>
      <c r="K53" s="67">
        <v>257.2</v>
      </c>
      <c r="L53" s="66">
        <f t="shared" si="2"/>
        <v>-7.4000000000000341</v>
      </c>
      <c r="M53" s="68">
        <f t="shared" si="3"/>
        <v>-2.7966742252456666E-2</v>
      </c>
      <c r="N53" s="69">
        <v>570.79999999999995</v>
      </c>
      <c r="O53" s="69">
        <v>562.29999999999995</v>
      </c>
      <c r="P53" s="69">
        <v>562.5</v>
      </c>
      <c r="Q53" s="69">
        <v>561.1</v>
      </c>
      <c r="R53" s="69">
        <f t="shared" si="4"/>
        <v>-9.6999999999999318</v>
      </c>
      <c r="S53" s="70">
        <f t="shared" si="5"/>
        <v>-1.6993693062368486E-2</v>
      </c>
      <c r="T53" s="66">
        <v>1129.4000000000001</v>
      </c>
      <c r="U53" s="67">
        <v>1151.5999999999999</v>
      </c>
      <c r="V53" s="67">
        <v>1149.0999999999999</v>
      </c>
      <c r="W53" s="67">
        <v>1152.3</v>
      </c>
      <c r="X53" s="67">
        <f t="shared" si="6"/>
        <v>22.899999999999864</v>
      </c>
      <c r="Y53" s="71">
        <f t="shared" si="7"/>
        <v>2.0276252877634019E-2</v>
      </c>
      <c r="Z53" s="69">
        <v>333.4</v>
      </c>
      <c r="AA53" s="72">
        <v>330.1</v>
      </c>
      <c r="AB53" s="72">
        <v>330.2</v>
      </c>
      <c r="AC53" s="72">
        <v>329.8</v>
      </c>
      <c r="AD53" s="72">
        <f t="shared" si="8"/>
        <v>-3.5999999999999659</v>
      </c>
      <c r="AE53" s="73">
        <f t="shared" si="9"/>
        <v>-1.0797840431913515E-2</v>
      </c>
      <c r="AF53" s="66">
        <v>812.8</v>
      </c>
      <c r="AG53" s="67">
        <v>821.2</v>
      </c>
      <c r="AH53" s="67">
        <v>819.4</v>
      </c>
      <c r="AI53" s="67">
        <v>821.6</v>
      </c>
      <c r="AJ53" s="67">
        <f t="shared" si="10"/>
        <v>8.8000000000000682</v>
      </c>
      <c r="AK53" s="71">
        <f t="shared" si="11"/>
        <v>1.0826771653543392E-2</v>
      </c>
      <c r="AL53" s="69">
        <v>1308.5999999999999</v>
      </c>
      <c r="AM53" s="72">
        <v>1243.3</v>
      </c>
      <c r="AN53" s="72">
        <v>1251.7</v>
      </c>
      <c r="AO53" s="72">
        <v>1260</v>
      </c>
      <c r="AP53" s="72">
        <f t="shared" si="12"/>
        <v>-48.599999999999909</v>
      </c>
      <c r="AQ53" s="73">
        <f t="shared" si="13"/>
        <v>-3.7138927097661555E-2</v>
      </c>
      <c r="AR53" s="66">
        <v>584.20000000000005</v>
      </c>
      <c r="AS53" s="67">
        <v>527.29999999999995</v>
      </c>
      <c r="AT53" s="67">
        <v>530.79999999999995</v>
      </c>
      <c r="AU53" s="67">
        <v>534.79999999999995</v>
      </c>
      <c r="AV53" s="67">
        <f t="shared" si="14"/>
        <v>-49.400000000000091</v>
      </c>
      <c r="AW53" s="71">
        <f t="shared" si="15"/>
        <v>-8.4560082163642733E-2</v>
      </c>
      <c r="AX53" s="69">
        <v>709.2</v>
      </c>
      <c r="AY53" s="72">
        <v>675.4</v>
      </c>
      <c r="AZ53" s="72">
        <v>675.9</v>
      </c>
      <c r="BA53" s="72">
        <v>677.1</v>
      </c>
      <c r="BB53" s="72">
        <f t="shared" si="16"/>
        <v>-32.100000000000023</v>
      </c>
      <c r="BC53" s="73">
        <f t="shared" si="17"/>
        <v>-4.5262267343485645E-2</v>
      </c>
      <c r="BG53"/>
      <c r="BH53"/>
      <c r="BI53"/>
    </row>
    <row r="54" spans="1:61">
      <c r="A54" s="62" t="s">
        <v>129</v>
      </c>
      <c r="B54" s="63">
        <v>507.2</v>
      </c>
      <c r="C54" s="63">
        <v>495.9</v>
      </c>
      <c r="D54" s="63">
        <v>496.4</v>
      </c>
      <c r="E54" s="63">
        <v>496.4</v>
      </c>
      <c r="F54" s="64">
        <f t="shared" si="0"/>
        <v>-10.800000000000011</v>
      </c>
      <c r="G54" s="65">
        <f t="shared" si="1"/>
        <v>-2.129337539432179E-2</v>
      </c>
      <c r="H54" s="66">
        <v>20.3</v>
      </c>
      <c r="I54" s="67">
        <v>21.7</v>
      </c>
      <c r="J54" s="67">
        <v>21.8</v>
      </c>
      <c r="K54" s="67">
        <v>21.7</v>
      </c>
      <c r="L54" s="66">
        <f t="shared" si="2"/>
        <v>1.3999999999999986</v>
      </c>
      <c r="M54" s="68">
        <f t="shared" si="3"/>
        <v>6.896551724137924E-2</v>
      </c>
      <c r="N54" s="69">
        <v>39.799999999999997</v>
      </c>
      <c r="O54" s="69">
        <v>40</v>
      </c>
      <c r="P54" s="69">
        <v>40.1</v>
      </c>
      <c r="Q54" s="69">
        <v>40.299999999999997</v>
      </c>
      <c r="R54" s="69">
        <f t="shared" si="4"/>
        <v>0.5</v>
      </c>
      <c r="S54" s="70">
        <f t="shared" si="5"/>
        <v>1.2562814070351759E-2</v>
      </c>
      <c r="T54" s="66">
        <v>77.099999999999994</v>
      </c>
      <c r="U54" s="67">
        <v>77.599999999999994</v>
      </c>
      <c r="V54" s="67">
        <v>77.099999999999994</v>
      </c>
      <c r="W54" s="67">
        <v>76.900000000000006</v>
      </c>
      <c r="X54" s="67">
        <f t="shared" si="6"/>
        <v>-0.19999999999998863</v>
      </c>
      <c r="Y54" s="71">
        <f t="shared" si="7"/>
        <v>-2.5940337224382446E-3</v>
      </c>
      <c r="Z54" s="69">
        <v>35.700000000000003</v>
      </c>
      <c r="AA54" s="72">
        <v>34.200000000000003</v>
      </c>
      <c r="AB54" s="72">
        <v>33.799999999999997</v>
      </c>
      <c r="AC54" s="72">
        <v>34.200000000000003</v>
      </c>
      <c r="AD54" s="72">
        <f t="shared" si="8"/>
        <v>-1.5</v>
      </c>
      <c r="AE54" s="73">
        <f t="shared" si="9"/>
        <v>-4.2016806722689072E-2</v>
      </c>
      <c r="AF54" s="66">
        <v>68.599999999999994</v>
      </c>
      <c r="AG54" s="67">
        <v>69.400000000000006</v>
      </c>
      <c r="AH54" s="67">
        <v>70.5</v>
      </c>
      <c r="AI54" s="67">
        <v>69.5</v>
      </c>
      <c r="AJ54" s="67">
        <f t="shared" si="10"/>
        <v>0.90000000000000568</v>
      </c>
      <c r="AK54" s="71">
        <f t="shared" si="11"/>
        <v>1.3119533527696877E-2</v>
      </c>
      <c r="AL54" s="69">
        <v>110.4</v>
      </c>
      <c r="AM54" s="72">
        <v>104.7</v>
      </c>
      <c r="AN54" s="72">
        <v>104.9</v>
      </c>
      <c r="AO54" s="72">
        <v>105.2</v>
      </c>
      <c r="AP54" s="72">
        <f t="shared" si="12"/>
        <v>-5.2000000000000028</v>
      </c>
      <c r="AQ54" s="73">
        <f t="shared" si="13"/>
        <v>-4.7101449275362341E-2</v>
      </c>
      <c r="AR54" s="66">
        <v>60.8</v>
      </c>
      <c r="AS54" s="67">
        <v>56.6</v>
      </c>
      <c r="AT54" s="67">
        <v>56.8</v>
      </c>
      <c r="AU54" s="67">
        <v>57.1</v>
      </c>
      <c r="AV54" s="67">
        <f t="shared" si="14"/>
        <v>-3.6999999999999957</v>
      </c>
      <c r="AW54" s="71">
        <f t="shared" si="15"/>
        <v>-6.0855263157894669E-2</v>
      </c>
      <c r="AX54" s="69">
        <v>65.5</v>
      </c>
      <c r="AY54" s="72">
        <v>63.7</v>
      </c>
      <c r="AZ54" s="72">
        <v>63.5</v>
      </c>
      <c r="BA54" s="72">
        <v>63.7</v>
      </c>
      <c r="BB54" s="72">
        <f t="shared" si="16"/>
        <v>-1.7999999999999972</v>
      </c>
      <c r="BC54" s="73">
        <f t="shared" si="17"/>
        <v>-2.7480916030534309E-2</v>
      </c>
      <c r="BG54"/>
      <c r="BH54"/>
      <c r="BI54"/>
    </row>
    <row r="55" spans="1:61">
      <c r="A55" s="62" t="s">
        <v>130</v>
      </c>
      <c r="B55" s="63">
        <v>2196.4</v>
      </c>
      <c r="C55" s="63">
        <v>2198.6999999999998</v>
      </c>
      <c r="D55" s="63">
        <v>2209.1999999999998</v>
      </c>
      <c r="E55" s="63">
        <v>2214.3000000000002</v>
      </c>
      <c r="F55" s="64">
        <f t="shared" si="0"/>
        <v>17.900000000000091</v>
      </c>
      <c r="G55" s="65">
        <f t="shared" si="1"/>
        <v>8.1496995082863278E-3</v>
      </c>
      <c r="H55" s="66">
        <v>106.6</v>
      </c>
      <c r="I55" s="67">
        <v>104</v>
      </c>
      <c r="J55" s="67">
        <v>103.7</v>
      </c>
      <c r="K55" s="67">
        <v>102.8</v>
      </c>
      <c r="L55" s="66">
        <f t="shared" si="2"/>
        <v>-3.7999999999999972</v>
      </c>
      <c r="M55" s="68">
        <f t="shared" si="3"/>
        <v>-3.5647279549718552E-2</v>
      </c>
      <c r="N55" s="69">
        <v>257</v>
      </c>
      <c r="O55" s="69">
        <v>256.3</v>
      </c>
      <c r="P55" s="69">
        <v>258.39999999999998</v>
      </c>
      <c r="Q55" s="69">
        <v>259</v>
      </c>
      <c r="R55" s="69">
        <f t="shared" si="4"/>
        <v>2</v>
      </c>
      <c r="S55" s="70">
        <f t="shared" si="5"/>
        <v>7.7821011673151752E-3</v>
      </c>
      <c r="T55" s="66">
        <v>410.5</v>
      </c>
      <c r="U55" s="67">
        <v>431.3</v>
      </c>
      <c r="V55" s="67">
        <v>432.4</v>
      </c>
      <c r="W55" s="67">
        <v>434.4</v>
      </c>
      <c r="X55" s="67">
        <f t="shared" si="6"/>
        <v>23.899999999999977</v>
      </c>
      <c r="Y55" s="71">
        <f t="shared" si="7"/>
        <v>5.8221680876979237E-2</v>
      </c>
      <c r="Z55" s="69">
        <v>107.1</v>
      </c>
      <c r="AA55" s="72">
        <v>115.2</v>
      </c>
      <c r="AB55" s="72">
        <v>115.4</v>
      </c>
      <c r="AC55" s="72">
        <v>115.5</v>
      </c>
      <c r="AD55" s="72">
        <f t="shared" si="8"/>
        <v>8.4000000000000057</v>
      </c>
      <c r="AE55" s="73">
        <f t="shared" si="9"/>
        <v>7.8431372549019662E-2</v>
      </c>
      <c r="AF55" s="66">
        <v>292.60000000000002</v>
      </c>
      <c r="AG55" s="67">
        <v>298.39999999999998</v>
      </c>
      <c r="AH55" s="67">
        <v>298.5</v>
      </c>
      <c r="AI55" s="67">
        <v>299.5</v>
      </c>
      <c r="AJ55" s="67">
        <f t="shared" si="10"/>
        <v>6.8999999999999773</v>
      </c>
      <c r="AK55" s="71">
        <f t="shared" si="11"/>
        <v>2.3581681476418238E-2</v>
      </c>
      <c r="AL55" s="69">
        <v>261.10000000000002</v>
      </c>
      <c r="AM55" s="72">
        <v>252.8</v>
      </c>
      <c r="AN55" s="72">
        <v>255.1</v>
      </c>
      <c r="AO55" s="72">
        <v>254.9</v>
      </c>
      <c r="AP55" s="72">
        <f t="shared" si="12"/>
        <v>-6.2000000000000171</v>
      </c>
      <c r="AQ55" s="73">
        <f t="shared" si="13"/>
        <v>-2.3745691306013086E-2</v>
      </c>
      <c r="AR55" s="66">
        <v>273.39999999999998</v>
      </c>
      <c r="AS55" s="67">
        <v>260.5</v>
      </c>
      <c r="AT55" s="67">
        <v>262.60000000000002</v>
      </c>
      <c r="AU55" s="67">
        <v>263.10000000000002</v>
      </c>
      <c r="AV55" s="67">
        <f t="shared" si="14"/>
        <v>-10.299999999999955</v>
      </c>
      <c r="AW55" s="71">
        <f t="shared" si="15"/>
        <v>-3.7673738112655286E-2</v>
      </c>
      <c r="AX55" s="69">
        <v>377.7</v>
      </c>
      <c r="AY55" s="72">
        <v>366.4</v>
      </c>
      <c r="AZ55" s="72">
        <v>368.1</v>
      </c>
      <c r="BA55" s="72">
        <v>370.2</v>
      </c>
      <c r="BB55" s="72">
        <f t="shared" si="16"/>
        <v>-7.5</v>
      </c>
      <c r="BC55" s="73">
        <f t="shared" si="17"/>
        <v>-1.9857029388403495E-2</v>
      </c>
      <c r="BG55"/>
      <c r="BH55"/>
      <c r="BI55"/>
    </row>
    <row r="56" spans="1:61">
      <c r="A56" s="62" t="s">
        <v>131</v>
      </c>
      <c r="B56" s="63">
        <v>442.8</v>
      </c>
      <c r="C56" s="63">
        <v>447.6</v>
      </c>
      <c r="D56" s="63">
        <v>449.1</v>
      </c>
      <c r="E56" s="63">
        <v>448.1</v>
      </c>
      <c r="F56" s="64">
        <f t="shared" si="0"/>
        <v>5.3000000000000114</v>
      </c>
      <c r="G56" s="65">
        <f t="shared" si="1"/>
        <v>1.1969286359530287E-2</v>
      </c>
      <c r="H56" s="66">
        <v>23.9</v>
      </c>
      <c r="I56" s="67">
        <v>26.7</v>
      </c>
      <c r="J56" s="67">
        <v>26.9</v>
      </c>
      <c r="K56" s="67">
        <v>26.6</v>
      </c>
      <c r="L56" s="66">
        <f t="shared" si="2"/>
        <v>2.7000000000000028</v>
      </c>
      <c r="M56" s="68">
        <f t="shared" si="3"/>
        <v>0.11297071129707126</v>
      </c>
      <c r="N56" s="69">
        <v>44.5</v>
      </c>
      <c r="O56" s="69">
        <v>43.7</v>
      </c>
      <c r="P56" s="69">
        <v>43.7</v>
      </c>
      <c r="Q56" s="69">
        <v>43.5</v>
      </c>
      <c r="R56" s="69">
        <f t="shared" si="4"/>
        <v>-1</v>
      </c>
      <c r="S56" s="70">
        <f t="shared" si="5"/>
        <v>-2.247191011235955E-2</v>
      </c>
      <c r="T56" s="66">
        <v>86</v>
      </c>
      <c r="U56" s="67">
        <v>87</v>
      </c>
      <c r="V56" s="67">
        <v>87.1</v>
      </c>
      <c r="W56" s="67">
        <v>87.1</v>
      </c>
      <c r="X56" s="67">
        <f t="shared" si="6"/>
        <v>1.0999999999999943</v>
      </c>
      <c r="Y56" s="71">
        <f t="shared" si="7"/>
        <v>1.2790697674418539E-2</v>
      </c>
      <c r="Z56" s="69">
        <v>28.8</v>
      </c>
      <c r="AA56" s="72">
        <v>28</v>
      </c>
      <c r="AB56" s="72">
        <v>27.9</v>
      </c>
      <c r="AC56" s="72">
        <v>27.9</v>
      </c>
      <c r="AD56" s="72">
        <f t="shared" si="8"/>
        <v>-0.90000000000000213</v>
      </c>
      <c r="AE56" s="73">
        <f t="shared" si="9"/>
        <v>-3.1250000000000076E-2</v>
      </c>
      <c r="AF56" s="66">
        <v>33.5</v>
      </c>
      <c r="AG56" s="67">
        <v>35</v>
      </c>
      <c r="AH56" s="67">
        <v>35.700000000000003</v>
      </c>
      <c r="AI56" s="67">
        <v>36.299999999999997</v>
      </c>
      <c r="AJ56" s="67">
        <f t="shared" si="10"/>
        <v>2.7999999999999972</v>
      </c>
      <c r="AK56" s="71">
        <f t="shared" si="11"/>
        <v>8.3582089552238725E-2</v>
      </c>
      <c r="AL56" s="69">
        <v>74.599999999999994</v>
      </c>
      <c r="AM56" s="72">
        <v>75.7</v>
      </c>
      <c r="AN56" s="72">
        <v>75.900000000000006</v>
      </c>
      <c r="AO56" s="72">
        <v>75.900000000000006</v>
      </c>
      <c r="AP56" s="72">
        <f t="shared" si="12"/>
        <v>1.3000000000000114</v>
      </c>
      <c r="AQ56" s="73">
        <f t="shared" si="13"/>
        <v>1.7426273458445194E-2</v>
      </c>
      <c r="AR56" s="66">
        <v>47.9</v>
      </c>
      <c r="AS56" s="67">
        <v>48.5</v>
      </c>
      <c r="AT56" s="67">
        <v>48.6</v>
      </c>
      <c r="AU56" s="67">
        <v>47.8</v>
      </c>
      <c r="AV56" s="67">
        <f t="shared" si="14"/>
        <v>-0.10000000000000142</v>
      </c>
      <c r="AW56" s="71">
        <f t="shared" si="15"/>
        <v>-2.0876826722338502E-3</v>
      </c>
      <c r="AX56" s="69">
        <v>80.099999999999994</v>
      </c>
      <c r="AY56" s="72">
        <v>79.400000000000006</v>
      </c>
      <c r="AZ56" s="72">
        <v>79.5</v>
      </c>
      <c r="BA56" s="72">
        <v>79.7</v>
      </c>
      <c r="BB56" s="72">
        <f t="shared" si="16"/>
        <v>-0.39999999999999147</v>
      </c>
      <c r="BC56" s="73">
        <f t="shared" si="17"/>
        <v>-4.993757802746461E-3</v>
      </c>
      <c r="BG56"/>
      <c r="BH56"/>
      <c r="BI56"/>
    </row>
    <row r="57" spans="1:61">
      <c r="A57" s="62" t="s">
        <v>132</v>
      </c>
      <c r="B57" s="63">
        <v>3153.7</v>
      </c>
      <c r="C57" s="63">
        <v>3212</v>
      </c>
      <c r="D57" s="63">
        <v>3214.9</v>
      </c>
      <c r="E57" s="63">
        <v>3247.2</v>
      </c>
      <c r="F57" s="64">
        <f t="shared" si="0"/>
        <v>93.5</v>
      </c>
      <c r="G57" s="65">
        <f t="shared" si="1"/>
        <v>2.9647715381932335E-2</v>
      </c>
      <c r="H57" s="66">
        <v>132.4</v>
      </c>
      <c r="I57" s="67">
        <v>145.6</v>
      </c>
      <c r="J57" s="67">
        <v>147.69999999999999</v>
      </c>
      <c r="K57" s="67">
        <v>148.1</v>
      </c>
      <c r="L57" s="66">
        <f t="shared" si="2"/>
        <v>15.699999999999989</v>
      </c>
      <c r="M57" s="68">
        <f t="shared" si="3"/>
        <v>0.11858006042296064</v>
      </c>
      <c r="N57" s="69">
        <v>354.2</v>
      </c>
      <c r="O57" s="69">
        <v>359</v>
      </c>
      <c r="P57" s="69">
        <v>358.2</v>
      </c>
      <c r="Q57" s="69">
        <v>359.4</v>
      </c>
      <c r="R57" s="69">
        <f t="shared" si="4"/>
        <v>5.1999999999999886</v>
      </c>
      <c r="S57" s="70">
        <f t="shared" si="5"/>
        <v>1.4680971202710301E-2</v>
      </c>
      <c r="T57" s="66">
        <v>641.9</v>
      </c>
      <c r="U57" s="67">
        <v>673</v>
      </c>
      <c r="V57" s="67">
        <v>672.5</v>
      </c>
      <c r="W57" s="67">
        <v>674.4</v>
      </c>
      <c r="X57" s="67">
        <f t="shared" si="6"/>
        <v>32.5</v>
      </c>
      <c r="Y57" s="71">
        <f t="shared" si="7"/>
        <v>5.063093939866023E-2</v>
      </c>
      <c r="Z57" s="69">
        <v>174.8</v>
      </c>
      <c r="AA57" s="72">
        <v>177.6</v>
      </c>
      <c r="AB57" s="72">
        <v>176.5</v>
      </c>
      <c r="AC57" s="72">
        <v>178.8</v>
      </c>
      <c r="AD57" s="72">
        <f t="shared" si="8"/>
        <v>4</v>
      </c>
      <c r="AE57" s="73">
        <f t="shared" si="9"/>
        <v>2.2883295194508008E-2</v>
      </c>
      <c r="AF57" s="66">
        <v>434.1</v>
      </c>
      <c r="AG57" s="67">
        <v>453</v>
      </c>
      <c r="AH57" s="67">
        <v>451.6</v>
      </c>
      <c r="AI57" s="67">
        <v>448.7</v>
      </c>
      <c r="AJ57" s="67">
        <f t="shared" si="10"/>
        <v>14.599999999999966</v>
      </c>
      <c r="AK57" s="71">
        <f t="shared" si="11"/>
        <v>3.363280350149727E-2</v>
      </c>
      <c r="AL57" s="69">
        <v>447.7</v>
      </c>
      <c r="AM57" s="72">
        <v>444</v>
      </c>
      <c r="AN57" s="72">
        <v>446.7</v>
      </c>
      <c r="AO57" s="72">
        <v>449.2</v>
      </c>
      <c r="AP57" s="72">
        <f t="shared" si="12"/>
        <v>1.5</v>
      </c>
      <c r="AQ57" s="73">
        <f t="shared" si="13"/>
        <v>3.3504578959124413E-3</v>
      </c>
      <c r="AR57" s="66">
        <v>351.8</v>
      </c>
      <c r="AS57" s="67">
        <v>351.7</v>
      </c>
      <c r="AT57" s="67">
        <v>352.5</v>
      </c>
      <c r="AU57" s="67">
        <v>353.3</v>
      </c>
      <c r="AV57" s="67">
        <f t="shared" si="14"/>
        <v>1.5</v>
      </c>
      <c r="AW57" s="71">
        <f t="shared" si="15"/>
        <v>4.2637862421830586E-3</v>
      </c>
      <c r="AX57" s="69">
        <v>441.9</v>
      </c>
      <c r="AY57" s="72">
        <v>428.8</v>
      </c>
      <c r="AZ57" s="72">
        <v>430.5</v>
      </c>
      <c r="BA57" s="72">
        <v>456</v>
      </c>
      <c r="BB57" s="72">
        <f t="shared" si="16"/>
        <v>14.100000000000023</v>
      </c>
      <c r="BC57" s="73">
        <f t="shared" si="17"/>
        <v>3.1907671418873101E-2</v>
      </c>
      <c r="BG57"/>
      <c r="BH57"/>
      <c r="BI57"/>
    </row>
    <row r="58" spans="1:61">
      <c r="A58" s="62" t="s">
        <v>133</v>
      </c>
      <c r="B58" s="63">
        <v>12970</v>
      </c>
      <c r="C58" s="63">
        <v>13282.9</v>
      </c>
      <c r="D58" s="63">
        <v>13348.6</v>
      </c>
      <c r="E58" s="63">
        <v>13431.1</v>
      </c>
      <c r="F58" s="64">
        <f t="shared" si="0"/>
        <v>461.10000000000036</v>
      </c>
      <c r="G58" s="65">
        <f t="shared" si="1"/>
        <v>3.5551272166538195E-2</v>
      </c>
      <c r="H58" s="66">
        <v>780.7</v>
      </c>
      <c r="I58" s="67">
        <v>773.2</v>
      </c>
      <c r="J58" s="67">
        <v>782.9</v>
      </c>
      <c r="K58" s="67">
        <v>779.9</v>
      </c>
      <c r="L58" s="66">
        <f t="shared" si="2"/>
        <v>-0.80000000000006821</v>
      </c>
      <c r="M58" s="68">
        <f t="shared" si="3"/>
        <v>-1.0247214038684106E-3</v>
      </c>
      <c r="N58" s="69">
        <v>910.2</v>
      </c>
      <c r="O58" s="69">
        <v>909.1</v>
      </c>
      <c r="P58" s="69">
        <v>915.6</v>
      </c>
      <c r="Q58" s="69">
        <v>922.6</v>
      </c>
      <c r="R58" s="69">
        <f t="shared" si="4"/>
        <v>12.399999999999977</v>
      </c>
      <c r="S58" s="70">
        <f t="shared" si="5"/>
        <v>1.3623379477037989E-2</v>
      </c>
      <c r="T58" s="66">
        <v>2534.6999999999998</v>
      </c>
      <c r="U58" s="67">
        <v>2675.9</v>
      </c>
      <c r="V58" s="67">
        <v>2686.1</v>
      </c>
      <c r="W58" s="67">
        <v>2697.5</v>
      </c>
      <c r="X58" s="67">
        <f t="shared" si="6"/>
        <v>162.80000000000018</v>
      </c>
      <c r="Y58" s="71">
        <f t="shared" si="7"/>
        <v>6.4228508304730425E-2</v>
      </c>
      <c r="Z58" s="69">
        <v>818.2</v>
      </c>
      <c r="AA58" s="72">
        <v>886.4</v>
      </c>
      <c r="AB58" s="72">
        <v>889.4</v>
      </c>
      <c r="AC58" s="72">
        <v>894.4</v>
      </c>
      <c r="AD58" s="72">
        <f t="shared" si="8"/>
        <v>76.199999999999932</v>
      </c>
      <c r="AE58" s="73">
        <f t="shared" si="9"/>
        <v>9.3131263749694368E-2</v>
      </c>
      <c r="AF58" s="66">
        <v>1833.7</v>
      </c>
      <c r="AG58" s="67">
        <v>1990.8</v>
      </c>
      <c r="AH58" s="67">
        <v>2007.4</v>
      </c>
      <c r="AI58" s="67">
        <v>2016.4</v>
      </c>
      <c r="AJ58" s="67">
        <f t="shared" si="10"/>
        <v>182.70000000000005</v>
      </c>
      <c r="AK58" s="71">
        <f t="shared" si="11"/>
        <v>9.9634618530839311E-2</v>
      </c>
      <c r="AL58" s="69">
        <v>1775.8</v>
      </c>
      <c r="AM58" s="72">
        <v>1782.1</v>
      </c>
      <c r="AN58" s="72">
        <v>1777.3</v>
      </c>
      <c r="AO58" s="72">
        <v>1805.2</v>
      </c>
      <c r="AP58" s="72">
        <f t="shared" si="12"/>
        <v>29.400000000000091</v>
      </c>
      <c r="AQ58" s="73">
        <f t="shared" si="13"/>
        <v>1.6555918459286008E-2</v>
      </c>
      <c r="AR58" s="66">
        <v>1416.4</v>
      </c>
      <c r="AS58" s="67">
        <v>1412.2</v>
      </c>
      <c r="AT58" s="67">
        <v>1433.7</v>
      </c>
      <c r="AU58" s="67">
        <v>1446.4</v>
      </c>
      <c r="AV58" s="67">
        <f t="shared" si="14"/>
        <v>30</v>
      </c>
      <c r="AW58" s="71">
        <f t="shared" si="15"/>
        <v>2.1180457497881954E-2</v>
      </c>
      <c r="AX58" s="69">
        <v>2000</v>
      </c>
      <c r="AY58" s="72">
        <v>1980.6</v>
      </c>
      <c r="AZ58" s="72">
        <v>1979.1</v>
      </c>
      <c r="BA58" s="72">
        <v>1975.5</v>
      </c>
      <c r="BB58" s="72">
        <f t="shared" si="16"/>
        <v>-24.5</v>
      </c>
      <c r="BC58" s="73">
        <f t="shared" si="17"/>
        <v>-1.225E-2</v>
      </c>
      <c r="BG58"/>
      <c r="BH58"/>
      <c r="BI58"/>
    </row>
    <row r="59" spans="1:61">
      <c r="A59" s="62" t="s">
        <v>134</v>
      </c>
      <c r="B59" s="63">
        <v>1572.2</v>
      </c>
      <c r="C59" s="63">
        <v>1658.9</v>
      </c>
      <c r="D59" s="63">
        <v>1661.8</v>
      </c>
      <c r="E59" s="63">
        <v>1664.3</v>
      </c>
      <c r="F59" s="64">
        <f t="shared" si="0"/>
        <v>92.099999999999909</v>
      </c>
      <c r="G59" s="65">
        <f t="shared" si="1"/>
        <v>5.8580333290929848E-2</v>
      </c>
      <c r="H59" s="66">
        <v>114.2</v>
      </c>
      <c r="I59" s="67">
        <v>130</v>
      </c>
      <c r="J59" s="67">
        <v>130</v>
      </c>
      <c r="K59" s="67">
        <v>129.9</v>
      </c>
      <c r="L59" s="66">
        <f t="shared" si="2"/>
        <v>15.700000000000003</v>
      </c>
      <c r="M59" s="68">
        <f t="shared" si="3"/>
        <v>0.13747810858143611</v>
      </c>
      <c r="N59" s="69">
        <v>137.19999999999999</v>
      </c>
      <c r="O59" s="69">
        <v>149.69999999999999</v>
      </c>
      <c r="P59" s="69">
        <v>149.80000000000001</v>
      </c>
      <c r="Q59" s="69">
        <v>150.19999999999999</v>
      </c>
      <c r="R59" s="69">
        <f t="shared" si="4"/>
        <v>13</v>
      </c>
      <c r="S59" s="70">
        <f t="shared" si="5"/>
        <v>9.4752186588921289E-2</v>
      </c>
      <c r="T59" s="66">
        <v>290.2</v>
      </c>
      <c r="U59" s="67">
        <v>318.60000000000002</v>
      </c>
      <c r="V59" s="67">
        <v>314.7</v>
      </c>
      <c r="W59" s="67">
        <v>318.10000000000002</v>
      </c>
      <c r="X59" s="67">
        <f t="shared" si="6"/>
        <v>27.900000000000034</v>
      </c>
      <c r="Y59" s="71">
        <f t="shared" si="7"/>
        <v>9.6140592694693439E-2</v>
      </c>
      <c r="Z59" s="69">
        <v>93.1</v>
      </c>
      <c r="AA59" s="72">
        <v>96.4</v>
      </c>
      <c r="AB59" s="72">
        <v>97.3</v>
      </c>
      <c r="AC59" s="72">
        <v>98</v>
      </c>
      <c r="AD59" s="72">
        <f t="shared" si="8"/>
        <v>4.9000000000000057</v>
      </c>
      <c r="AE59" s="73">
        <f t="shared" si="9"/>
        <v>5.2631578947368488E-2</v>
      </c>
      <c r="AF59" s="66">
        <v>225.7</v>
      </c>
      <c r="AG59" s="67">
        <v>233.3</v>
      </c>
      <c r="AH59" s="67">
        <v>232.9</v>
      </c>
      <c r="AI59" s="67">
        <v>232</v>
      </c>
      <c r="AJ59" s="67">
        <f t="shared" si="10"/>
        <v>6.3000000000000114</v>
      </c>
      <c r="AK59" s="71">
        <f t="shared" si="11"/>
        <v>2.7913159060700098E-2</v>
      </c>
      <c r="AL59" s="69">
        <v>212.6</v>
      </c>
      <c r="AM59" s="72">
        <v>222.8</v>
      </c>
      <c r="AN59" s="72">
        <v>223.9</v>
      </c>
      <c r="AO59" s="72">
        <v>223.1</v>
      </c>
      <c r="AP59" s="72">
        <f t="shared" si="12"/>
        <v>10.5</v>
      </c>
      <c r="AQ59" s="73">
        <f t="shared" si="13"/>
        <v>4.9388523047977424E-2</v>
      </c>
      <c r="AR59" s="66">
        <v>156.1</v>
      </c>
      <c r="AS59" s="67">
        <v>156.69999999999999</v>
      </c>
      <c r="AT59" s="67">
        <v>160.6</v>
      </c>
      <c r="AU59" s="67">
        <v>159.69999999999999</v>
      </c>
      <c r="AV59" s="67">
        <f t="shared" si="14"/>
        <v>3.5999999999999943</v>
      </c>
      <c r="AW59" s="71">
        <f t="shared" si="15"/>
        <v>2.3062139654067868E-2</v>
      </c>
      <c r="AX59" s="69">
        <v>252.3</v>
      </c>
      <c r="AY59" s="72">
        <v>252.3</v>
      </c>
      <c r="AZ59" s="72">
        <v>252.9</v>
      </c>
      <c r="BA59" s="72">
        <v>253.3</v>
      </c>
      <c r="BB59" s="72">
        <f t="shared" si="16"/>
        <v>1</v>
      </c>
      <c r="BC59" s="73">
        <f t="shared" si="17"/>
        <v>3.9635354736424887E-3</v>
      </c>
      <c r="BG59"/>
      <c r="BH59"/>
      <c r="BI59"/>
    </row>
    <row r="60" spans="1:61">
      <c r="A60" s="62" t="s">
        <v>135</v>
      </c>
      <c r="B60" s="63">
        <v>314.5</v>
      </c>
      <c r="C60" s="63">
        <v>300.2</v>
      </c>
      <c r="D60" s="63">
        <v>299.10000000000002</v>
      </c>
      <c r="E60" s="63">
        <v>299.39999999999998</v>
      </c>
      <c r="F60" s="64">
        <f t="shared" si="0"/>
        <v>-15.100000000000023</v>
      </c>
      <c r="G60" s="65">
        <f t="shared" si="1"/>
        <v>-4.801271860095397E-2</v>
      </c>
      <c r="H60" s="66">
        <v>15.3</v>
      </c>
      <c r="I60" s="67">
        <v>15.7</v>
      </c>
      <c r="J60" s="67">
        <v>15.2</v>
      </c>
      <c r="K60" s="67">
        <v>15</v>
      </c>
      <c r="L60" s="66">
        <f t="shared" si="2"/>
        <v>-0.30000000000000071</v>
      </c>
      <c r="M60" s="68">
        <f t="shared" si="3"/>
        <v>-1.9607843137254947E-2</v>
      </c>
      <c r="N60" s="69">
        <v>29.9</v>
      </c>
      <c r="O60" s="69">
        <v>29</v>
      </c>
      <c r="P60" s="69">
        <v>29.2</v>
      </c>
      <c r="Q60" s="69">
        <v>29.4</v>
      </c>
      <c r="R60" s="69">
        <f t="shared" si="4"/>
        <v>-0.5</v>
      </c>
      <c r="S60" s="70">
        <f t="shared" si="5"/>
        <v>-1.6722408026755852E-2</v>
      </c>
      <c r="T60" s="66">
        <v>53.8</v>
      </c>
      <c r="U60" s="67">
        <v>51.1</v>
      </c>
      <c r="V60" s="67">
        <v>50.7</v>
      </c>
      <c r="W60" s="67">
        <v>50.6</v>
      </c>
      <c r="X60" s="67">
        <f t="shared" si="6"/>
        <v>-3.1999999999999957</v>
      </c>
      <c r="Y60" s="71">
        <f t="shared" si="7"/>
        <v>-5.9479553903345646E-2</v>
      </c>
      <c r="Z60" s="69">
        <v>12.3</v>
      </c>
      <c r="AA60" s="72">
        <v>11.8</v>
      </c>
      <c r="AB60" s="72">
        <v>12</v>
      </c>
      <c r="AC60" s="72">
        <v>12</v>
      </c>
      <c r="AD60" s="72">
        <f t="shared" si="8"/>
        <v>-0.30000000000000071</v>
      </c>
      <c r="AE60" s="73">
        <f t="shared" si="9"/>
        <v>-2.4390243902439081E-2</v>
      </c>
      <c r="AF60" s="66">
        <v>30</v>
      </c>
      <c r="AG60" s="67">
        <v>30.2</v>
      </c>
      <c r="AH60" s="67">
        <v>30</v>
      </c>
      <c r="AI60" s="67">
        <v>30</v>
      </c>
      <c r="AJ60" s="67">
        <f t="shared" si="10"/>
        <v>0</v>
      </c>
      <c r="AK60" s="71">
        <f t="shared" si="11"/>
        <v>0</v>
      </c>
      <c r="AL60" s="69">
        <v>65.5</v>
      </c>
      <c r="AM60" s="72">
        <v>60.5</v>
      </c>
      <c r="AN60" s="72">
        <v>60.5</v>
      </c>
      <c r="AO60" s="72">
        <v>61.6</v>
      </c>
      <c r="AP60" s="72">
        <f t="shared" si="12"/>
        <v>-3.8999999999999986</v>
      </c>
      <c r="AQ60" s="73">
        <f t="shared" si="13"/>
        <v>-5.9541984732824405E-2</v>
      </c>
      <c r="AR60" s="66">
        <v>36.4</v>
      </c>
      <c r="AS60" s="67">
        <v>34</v>
      </c>
      <c r="AT60" s="67">
        <v>33.200000000000003</v>
      </c>
      <c r="AU60" s="67">
        <v>32.799999999999997</v>
      </c>
      <c r="AV60" s="67">
        <f t="shared" si="14"/>
        <v>-3.6000000000000014</v>
      </c>
      <c r="AW60" s="71">
        <f t="shared" si="15"/>
        <v>-9.8901098901098938E-2</v>
      </c>
      <c r="AX60" s="69">
        <v>56</v>
      </c>
      <c r="AY60" s="72">
        <v>52.8</v>
      </c>
      <c r="AZ60" s="72">
        <v>52.8</v>
      </c>
      <c r="BA60" s="72">
        <v>52.9</v>
      </c>
      <c r="BB60" s="72">
        <f t="shared" si="16"/>
        <v>-3.1000000000000014</v>
      </c>
      <c r="BC60" s="73">
        <f t="shared" si="17"/>
        <v>-5.5357142857142883E-2</v>
      </c>
      <c r="BG60"/>
      <c r="BH60"/>
      <c r="BI60"/>
    </row>
    <row r="61" spans="1:61">
      <c r="A61" s="62" t="s">
        <v>136</v>
      </c>
      <c r="B61" s="63">
        <v>4091</v>
      </c>
      <c r="C61" s="63">
        <v>4037.4</v>
      </c>
      <c r="D61" s="63">
        <v>4047.8</v>
      </c>
      <c r="E61" s="63">
        <v>4045.1</v>
      </c>
      <c r="F61" s="64">
        <f t="shared" si="0"/>
        <v>-45.900000000000091</v>
      </c>
      <c r="G61" s="65">
        <f t="shared" si="1"/>
        <v>-1.1219750672207306E-2</v>
      </c>
      <c r="H61" s="66">
        <v>207.8</v>
      </c>
      <c r="I61" s="67">
        <v>206.2</v>
      </c>
      <c r="J61" s="67">
        <v>205</v>
      </c>
      <c r="K61" s="67">
        <v>206.1</v>
      </c>
      <c r="L61" s="66">
        <f t="shared" si="2"/>
        <v>-1.7000000000000171</v>
      </c>
      <c r="M61" s="68">
        <f t="shared" si="3"/>
        <v>-8.1809432146295324E-3</v>
      </c>
      <c r="N61" s="69">
        <v>243.5</v>
      </c>
      <c r="O61" s="69">
        <v>235.8</v>
      </c>
      <c r="P61" s="69">
        <v>237.2</v>
      </c>
      <c r="Q61" s="69">
        <v>237.5</v>
      </c>
      <c r="R61" s="69">
        <f t="shared" si="4"/>
        <v>-6</v>
      </c>
      <c r="S61" s="70">
        <f t="shared" si="5"/>
        <v>-2.4640657084188913E-2</v>
      </c>
      <c r="T61" s="66">
        <v>659.9</v>
      </c>
      <c r="U61" s="67">
        <v>662.6</v>
      </c>
      <c r="V61" s="67">
        <v>662</v>
      </c>
      <c r="W61" s="67">
        <v>663.8</v>
      </c>
      <c r="X61" s="67">
        <f t="shared" si="6"/>
        <v>3.8999999999999773</v>
      </c>
      <c r="Y61" s="71">
        <f t="shared" si="7"/>
        <v>5.9099863615699006E-3</v>
      </c>
      <c r="Z61" s="69">
        <v>214.3</v>
      </c>
      <c r="AA61" s="72">
        <v>207.5</v>
      </c>
      <c r="AB61" s="72">
        <v>206.2</v>
      </c>
      <c r="AC61" s="72">
        <v>208.1</v>
      </c>
      <c r="AD61" s="72">
        <f t="shared" si="8"/>
        <v>-6.2000000000000171</v>
      </c>
      <c r="AE61" s="73">
        <f t="shared" si="9"/>
        <v>-2.8931404573028542E-2</v>
      </c>
      <c r="AF61" s="66">
        <v>776.4</v>
      </c>
      <c r="AG61" s="67">
        <v>790.7</v>
      </c>
      <c r="AH61" s="67">
        <v>789.1</v>
      </c>
      <c r="AI61" s="67">
        <v>790.7</v>
      </c>
      <c r="AJ61" s="67">
        <f t="shared" si="10"/>
        <v>14.300000000000068</v>
      </c>
      <c r="AK61" s="71">
        <f t="shared" si="11"/>
        <v>1.8418341061308692E-2</v>
      </c>
      <c r="AL61" s="69">
        <v>557.9</v>
      </c>
      <c r="AM61" s="72">
        <v>553.79999999999995</v>
      </c>
      <c r="AN61" s="72">
        <v>556.6</v>
      </c>
      <c r="AO61" s="72">
        <v>559.6</v>
      </c>
      <c r="AP61" s="72">
        <f t="shared" si="12"/>
        <v>1.7000000000000455</v>
      </c>
      <c r="AQ61" s="73">
        <f t="shared" si="13"/>
        <v>3.0471410647070186E-3</v>
      </c>
      <c r="AR61" s="66">
        <v>421.6</v>
      </c>
      <c r="AS61" s="67">
        <v>401.5</v>
      </c>
      <c r="AT61" s="67">
        <v>407.7</v>
      </c>
      <c r="AU61" s="67">
        <v>411.1</v>
      </c>
      <c r="AV61" s="67">
        <f t="shared" si="14"/>
        <v>-10.5</v>
      </c>
      <c r="AW61" s="71">
        <f t="shared" si="15"/>
        <v>-2.4905123339658441E-2</v>
      </c>
      <c r="AX61" s="69">
        <v>737.2</v>
      </c>
      <c r="AY61" s="72">
        <v>714.8</v>
      </c>
      <c r="AZ61" s="72">
        <v>719.9</v>
      </c>
      <c r="BA61" s="72">
        <v>704.4</v>
      </c>
      <c r="BB61" s="72">
        <f t="shared" si="16"/>
        <v>-32.800000000000068</v>
      </c>
      <c r="BC61" s="73">
        <f t="shared" si="17"/>
        <v>-4.4492674986435249E-2</v>
      </c>
      <c r="BG61"/>
      <c r="BH61"/>
      <c r="BI61"/>
    </row>
    <row r="62" spans="1:61">
      <c r="A62" s="62" t="s">
        <v>137</v>
      </c>
      <c r="B62" s="63">
        <v>3513.1</v>
      </c>
      <c r="C62" s="63">
        <v>3493.5</v>
      </c>
      <c r="D62" s="63">
        <v>3492.3</v>
      </c>
      <c r="E62" s="63">
        <v>3494.8</v>
      </c>
      <c r="F62" s="64">
        <f t="shared" si="0"/>
        <v>-18.299999999999727</v>
      </c>
      <c r="G62" s="65">
        <f t="shared" si="1"/>
        <v>-5.2090746064728383E-3</v>
      </c>
      <c r="H62" s="66">
        <v>223.2</v>
      </c>
      <c r="I62" s="67">
        <v>231.6</v>
      </c>
      <c r="J62" s="67">
        <v>232.7</v>
      </c>
      <c r="K62" s="67">
        <v>234.7</v>
      </c>
      <c r="L62" s="66">
        <f t="shared" si="2"/>
        <v>11.5</v>
      </c>
      <c r="M62" s="68">
        <f t="shared" si="3"/>
        <v>5.1523297491039427E-2</v>
      </c>
      <c r="N62" s="69">
        <v>293.10000000000002</v>
      </c>
      <c r="O62" s="69">
        <v>265.39999999999998</v>
      </c>
      <c r="P62" s="69">
        <v>267.10000000000002</v>
      </c>
      <c r="Q62" s="69">
        <v>269.2</v>
      </c>
      <c r="R62" s="69">
        <f t="shared" si="4"/>
        <v>-23.900000000000034</v>
      </c>
      <c r="S62" s="70">
        <f t="shared" si="5"/>
        <v>-8.1542135789832937E-2</v>
      </c>
      <c r="T62" s="66">
        <v>651.9</v>
      </c>
      <c r="U62" s="67">
        <v>669</v>
      </c>
      <c r="V62" s="67">
        <v>665.4</v>
      </c>
      <c r="W62" s="67">
        <v>665.7</v>
      </c>
      <c r="X62" s="67">
        <f t="shared" si="6"/>
        <v>13.800000000000068</v>
      </c>
      <c r="Y62" s="71">
        <f t="shared" si="7"/>
        <v>2.1168890934192466E-2</v>
      </c>
      <c r="Z62" s="69">
        <v>162.9</v>
      </c>
      <c r="AA62" s="72">
        <v>165.4</v>
      </c>
      <c r="AB62" s="72">
        <v>165.7</v>
      </c>
      <c r="AC62" s="72">
        <v>165.3</v>
      </c>
      <c r="AD62" s="72">
        <f t="shared" si="8"/>
        <v>2.4000000000000057</v>
      </c>
      <c r="AE62" s="73">
        <f t="shared" si="9"/>
        <v>1.4732965009208138E-2</v>
      </c>
      <c r="AF62" s="66">
        <v>444.2</v>
      </c>
      <c r="AG62" s="67">
        <v>476.6</v>
      </c>
      <c r="AH62" s="67">
        <v>473.3</v>
      </c>
      <c r="AI62" s="67">
        <v>471</v>
      </c>
      <c r="AJ62" s="67">
        <f t="shared" si="10"/>
        <v>26.800000000000011</v>
      </c>
      <c r="AK62" s="71">
        <f t="shared" si="11"/>
        <v>6.0333183250787958E-2</v>
      </c>
      <c r="AL62" s="69">
        <v>507.3</v>
      </c>
      <c r="AM62" s="72">
        <v>504</v>
      </c>
      <c r="AN62" s="72">
        <v>504.6</v>
      </c>
      <c r="AO62" s="72">
        <v>505.3</v>
      </c>
      <c r="AP62" s="72">
        <f t="shared" si="12"/>
        <v>-2</v>
      </c>
      <c r="AQ62" s="73">
        <f t="shared" si="13"/>
        <v>-3.9424403705893944E-3</v>
      </c>
      <c r="AR62" s="66">
        <v>350</v>
      </c>
      <c r="AS62" s="67">
        <v>323.39999999999998</v>
      </c>
      <c r="AT62" s="67">
        <v>325.3</v>
      </c>
      <c r="AU62" s="67">
        <v>324.8</v>
      </c>
      <c r="AV62" s="67">
        <f t="shared" si="14"/>
        <v>-25.199999999999989</v>
      </c>
      <c r="AW62" s="71">
        <f t="shared" si="15"/>
        <v>-7.1999999999999967E-2</v>
      </c>
      <c r="AX62" s="69">
        <v>592.6</v>
      </c>
      <c r="AY62" s="72">
        <v>567.20000000000005</v>
      </c>
      <c r="AZ62" s="72">
        <v>565.9</v>
      </c>
      <c r="BA62" s="72">
        <v>564.70000000000005</v>
      </c>
      <c r="BB62" s="72">
        <f t="shared" si="16"/>
        <v>-27.899999999999977</v>
      </c>
      <c r="BC62" s="73">
        <f t="shared" si="17"/>
        <v>-4.7080661491731311E-2</v>
      </c>
      <c r="BG62"/>
      <c r="BH62"/>
      <c r="BI62"/>
    </row>
    <row r="63" spans="1:61">
      <c r="A63" s="62" t="s">
        <v>138</v>
      </c>
      <c r="B63" s="63">
        <v>718.7</v>
      </c>
      <c r="C63" s="63">
        <v>701.6</v>
      </c>
      <c r="D63" s="63">
        <v>711.7</v>
      </c>
      <c r="E63" s="63">
        <v>704.3</v>
      </c>
      <c r="F63" s="64">
        <f t="shared" si="0"/>
        <v>-14.400000000000091</v>
      </c>
      <c r="G63" s="65">
        <f t="shared" si="1"/>
        <v>-2.0036176429664796E-2</v>
      </c>
      <c r="H63" s="66">
        <v>33.4</v>
      </c>
      <c r="I63" s="67">
        <v>32.6</v>
      </c>
      <c r="J63" s="67">
        <v>33.1</v>
      </c>
      <c r="K63" s="67">
        <v>33.1</v>
      </c>
      <c r="L63" s="66">
        <f t="shared" si="2"/>
        <v>-0.29999999999999716</v>
      </c>
      <c r="M63" s="68">
        <f t="shared" si="3"/>
        <v>-8.9820359281436273E-3</v>
      </c>
      <c r="N63" s="69">
        <v>46.9</v>
      </c>
      <c r="O63" s="69">
        <v>46.7</v>
      </c>
      <c r="P63" s="69">
        <v>46.7</v>
      </c>
      <c r="Q63" s="69">
        <v>47.1</v>
      </c>
      <c r="R63" s="69">
        <f t="shared" si="4"/>
        <v>0.20000000000000284</v>
      </c>
      <c r="S63" s="70">
        <f t="shared" si="5"/>
        <v>4.2643923240938773E-3</v>
      </c>
      <c r="T63" s="66">
        <v>125.6</v>
      </c>
      <c r="U63" s="67">
        <v>126</v>
      </c>
      <c r="V63" s="67">
        <v>125.4</v>
      </c>
      <c r="W63" s="67">
        <v>124.6</v>
      </c>
      <c r="X63" s="67">
        <f t="shared" si="6"/>
        <v>-1</v>
      </c>
      <c r="Y63" s="71">
        <f t="shared" si="7"/>
        <v>-7.9617834394904458E-3</v>
      </c>
      <c r="Z63" s="69">
        <v>29.9</v>
      </c>
      <c r="AA63" s="72">
        <v>30.1</v>
      </c>
      <c r="AB63" s="72">
        <v>30.1</v>
      </c>
      <c r="AC63" s="72">
        <v>30.3</v>
      </c>
      <c r="AD63" s="72">
        <f t="shared" si="8"/>
        <v>0.40000000000000213</v>
      </c>
      <c r="AE63" s="73">
        <f t="shared" si="9"/>
        <v>1.3377926421404755E-2</v>
      </c>
      <c r="AF63" s="66">
        <v>68.900000000000006</v>
      </c>
      <c r="AG63" s="67">
        <v>71.2</v>
      </c>
      <c r="AH63" s="67">
        <v>71.2</v>
      </c>
      <c r="AI63" s="67">
        <v>71.8</v>
      </c>
      <c r="AJ63" s="67">
        <f t="shared" si="10"/>
        <v>2.8999999999999915</v>
      </c>
      <c r="AK63" s="71">
        <f t="shared" si="11"/>
        <v>4.2089985486211776E-2</v>
      </c>
      <c r="AL63" s="69">
        <v>133</v>
      </c>
      <c r="AM63" s="72">
        <v>126.4</v>
      </c>
      <c r="AN63" s="72">
        <v>127.5</v>
      </c>
      <c r="AO63" s="72">
        <v>127.9</v>
      </c>
      <c r="AP63" s="72">
        <f t="shared" si="12"/>
        <v>-5.0999999999999943</v>
      </c>
      <c r="AQ63" s="73">
        <f t="shared" si="13"/>
        <v>-3.8345864661654093E-2</v>
      </c>
      <c r="AR63" s="66">
        <v>75.099999999999994</v>
      </c>
      <c r="AS63" s="67">
        <v>71.8</v>
      </c>
      <c r="AT63" s="67">
        <v>71.599999999999994</v>
      </c>
      <c r="AU63" s="67">
        <v>71.3</v>
      </c>
      <c r="AV63" s="67">
        <f t="shared" si="14"/>
        <v>-3.7999999999999972</v>
      </c>
      <c r="AW63" s="71">
        <f t="shared" si="15"/>
        <v>-5.0599201065246305E-2</v>
      </c>
      <c r="AX63" s="69">
        <v>154.30000000000001</v>
      </c>
      <c r="AY63" s="72">
        <v>146.69999999999999</v>
      </c>
      <c r="AZ63" s="72">
        <v>155.4</v>
      </c>
      <c r="BA63" s="72">
        <v>147.69999999999999</v>
      </c>
      <c r="BB63" s="72">
        <f t="shared" si="16"/>
        <v>-6.6000000000000227</v>
      </c>
      <c r="BC63" s="73">
        <f t="shared" si="17"/>
        <v>-4.2773817239144668E-2</v>
      </c>
      <c r="BG63"/>
      <c r="BH63"/>
      <c r="BI63"/>
    </row>
    <row r="64" spans="1:61">
      <c r="A64" s="62" t="s">
        <v>139</v>
      </c>
      <c r="B64" s="63">
        <v>2997.8</v>
      </c>
      <c r="C64" s="63">
        <v>2931.2</v>
      </c>
      <c r="D64" s="63">
        <v>2931.4</v>
      </c>
      <c r="E64" s="63">
        <v>2929.6</v>
      </c>
      <c r="F64" s="64">
        <f t="shared" si="0"/>
        <v>-68.200000000000273</v>
      </c>
      <c r="G64" s="65">
        <f t="shared" si="1"/>
        <v>-2.275001667889795E-2</v>
      </c>
      <c r="H64" s="66">
        <v>126.9</v>
      </c>
      <c r="I64" s="67">
        <v>130.30000000000001</v>
      </c>
      <c r="J64" s="67">
        <v>128.6</v>
      </c>
      <c r="K64" s="67">
        <v>129.9</v>
      </c>
      <c r="L64" s="66">
        <f t="shared" si="2"/>
        <v>3</v>
      </c>
      <c r="M64" s="68">
        <f t="shared" si="3"/>
        <v>2.3640661938534278E-2</v>
      </c>
      <c r="N64" s="69">
        <v>479.1</v>
      </c>
      <c r="O64" s="69">
        <v>476.5</v>
      </c>
      <c r="P64" s="69">
        <v>474</v>
      </c>
      <c r="Q64" s="69">
        <v>475.4</v>
      </c>
      <c r="R64" s="69">
        <f t="shared" si="4"/>
        <v>-3.7000000000000455</v>
      </c>
      <c r="S64" s="70">
        <f t="shared" si="5"/>
        <v>-7.7228136088500219E-3</v>
      </c>
      <c r="T64" s="66">
        <v>535.9</v>
      </c>
      <c r="U64" s="67">
        <v>541.4</v>
      </c>
      <c r="V64" s="67">
        <v>541.70000000000005</v>
      </c>
      <c r="W64" s="67">
        <v>540.4</v>
      </c>
      <c r="X64" s="67">
        <f t="shared" si="6"/>
        <v>4.5</v>
      </c>
      <c r="Y64" s="71">
        <f t="shared" si="7"/>
        <v>8.3970890091434967E-3</v>
      </c>
      <c r="Z64" s="69">
        <v>154.9</v>
      </c>
      <c r="AA64" s="72">
        <v>153.5</v>
      </c>
      <c r="AB64" s="72">
        <v>153.30000000000001</v>
      </c>
      <c r="AC64" s="72">
        <v>152.5</v>
      </c>
      <c r="AD64" s="72">
        <f t="shared" si="8"/>
        <v>-2.4000000000000057</v>
      </c>
      <c r="AE64" s="73">
        <f t="shared" si="9"/>
        <v>-1.5493867010974858E-2</v>
      </c>
      <c r="AF64" s="66">
        <v>324.89999999999998</v>
      </c>
      <c r="AG64" s="67">
        <v>322.10000000000002</v>
      </c>
      <c r="AH64" s="67">
        <v>325.39999999999998</v>
      </c>
      <c r="AI64" s="67">
        <v>328</v>
      </c>
      <c r="AJ64" s="67">
        <f t="shared" si="10"/>
        <v>3.1000000000000227</v>
      </c>
      <c r="AK64" s="71">
        <f t="shared" si="11"/>
        <v>9.5413973530317723E-3</v>
      </c>
      <c r="AL64" s="69">
        <v>469.4</v>
      </c>
      <c r="AM64" s="72">
        <v>447.3</v>
      </c>
      <c r="AN64" s="72">
        <v>447.8</v>
      </c>
      <c r="AO64" s="72">
        <v>448.3</v>
      </c>
      <c r="AP64" s="72">
        <f t="shared" si="12"/>
        <v>-21.099999999999966</v>
      </c>
      <c r="AQ64" s="73">
        <f t="shared" si="13"/>
        <v>-4.4951001278227452E-2</v>
      </c>
      <c r="AR64" s="66">
        <v>288.10000000000002</v>
      </c>
      <c r="AS64" s="67">
        <v>275.5</v>
      </c>
      <c r="AT64" s="67">
        <v>273</v>
      </c>
      <c r="AU64" s="67">
        <v>268.5</v>
      </c>
      <c r="AV64" s="67">
        <f t="shared" si="14"/>
        <v>-19.600000000000023</v>
      </c>
      <c r="AW64" s="71">
        <f t="shared" si="15"/>
        <v>-6.803193335647352E-2</v>
      </c>
      <c r="AX64" s="69">
        <v>414</v>
      </c>
      <c r="AY64" s="72">
        <v>391.2</v>
      </c>
      <c r="AZ64" s="72">
        <v>391.8</v>
      </c>
      <c r="BA64" s="72">
        <v>391.7</v>
      </c>
      <c r="BB64" s="72">
        <f t="shared" si="16"/>
        <v>-22.300000000000011</v>
      </c>
      <c r="BC64" s="73">
        <f t="shared" si="17"/>
        <v>-5.3864734299516936E-2</v>
      </c>
      <c r="BG64"/>
      <c r="BH64"/>
      <c r="BI64"/>
    </row>
    <row r="65" spans="1:271">
      <c r="A65" s="62" t="s">
        <v>140</v>
      </c>
      <c r="B65" s="63">
        <v>288.60000000000002</v>
      </c>
      <c r="C65" s="63">
        <v>285.60000000000002</v>
      </c>
      <c r="D65" s="63">
        <v>283</v>
      </c>
      <c r="E65" s="63">
        <v>283.7</v>
      </c>
      <c r="F65" s="64">
        <f t="shared" si="0"/>
        <v>-4.9000000000000341</v>
      </c>
      <c r="G65" s="65">
        <f t="shared" si="1"/>
        <v>-1.6978516978517096E-2</v>
      </c>
      <c r="H65" s="66">
        <v>22.9</v>
      </c>
      <c r="I65" s="67">
        <v>23</v>
      </c>
      <c r="J65" s="67">
        <v>22.4</v>
      </c>
      <c r="K65" s="67">
        <v>21.9</v>
      </c>
      <c r="L65" s="66">
        <f t="shared" si="2"/>
        <v>-1</v>
      </c>
      <c r="M65" s="68">
        <f t="shared" si="3"/>
        <v>-4.3668122270742363E-2</v>
      </c>
      <c r="N65" s="69">
        <v>9.9</v>
      </c>
      <c r="O65" s="69">
        <v>9.9</v>
      </c>
      <c r="P65" s="69">
        <v>9.8000000000000007</v>
      </c>
      <c r="Q65" s="69">
        <v>9.8000000000000007</v>
      </c>
      <c r="R65" s="69">
        <f t="shared" si="4"/>
        <v>-9.9999999999999645E-2</v>
      </c>
      <c r="S65" s="70">
        <f t="shared" si="5"/>
        <v>-1.0101010101010065E-2</v>
      </c>
      <c r="T65" s="66">
        <v>51.7</v>
      </c>
      <c r="U65" s="67">
        <v>51.9</v>
      </c>
      <c r="V65" s="67">
        <v>51.3</v>
      </c>
      <c r="W65" s="67">
        <v>51.2</v>
      </c>
      <c r="X65" s="67">
        <f t="shared" si="6"/>
        <v>-0.5</v>
      </c>
      <c r="Y65" s="71">
        <f t="shared" si="7"/>
        <v>-9.6711798839458404E-3</v>
      </c>
      <c r="Z65" s="69">
        <v>11.2</v>
      </c>
      <c r="AA65" s="72">
        <v>11.2</v>
      </c>
      <c r="AB65" s="72">
        <v>11.1</v>
      </c>
      <c r="AC65" s="72">
        <v>11.2</v>
      </c>
      <c r="AD65" s="72">
        <f t="shared" si="8"/>
        <v>0</v>
      </c>
      <c r="AE65" s="73">
        <f t="shared" si="9"/>
        <v>0</v>
      </c>
      <c r="AF65" s="66">
        <v>19.100000000000001</v>
      </c>
      <c r="AG65" s="67">
        <v>20.5</v>
      </c>
      <c r="AH65" s="67">
        <v>20.399999999999999</v>
      </c>
      <c r="AI65" s="67">
        <v>20.100000000000001</v>
      </c>
      <c r="AJ65" s="67">
        <f t="shared" si="10"/>
        <v>1</v>
      </c>
      <c r="AK65" s="71">
        <f t="shared" si="11"/>
        <v>5.235602094240837E-2</v>
      </c>
      <c r="AL65" s="69">
        <v>29</v>
      </c>
      <c r="AM65" s="72">
        <v>28.6</v>
      </c>
      <c r="AN65" s="72">
        <v>28.9</v>
      </c>
      <c r="AO65" s="72">
        <v>29</v>
      </c>
      <c r="AP65" s="72">
        <f t="shared" si="12"/>
        <v>0</v>
      </c>
      <c r="AQ65" s="73">
        <f t="shared" si="13"/>
        <v>0</v>
      </c>
      <c r="AR65" s="66">
        <v>37.5</v>
      </c>
      <c r="AS65" s="67">
        <v>38.1</v>
      </c>
      <c r="AT65" s="67">
        <v>37.299999999999997</v>
      </c>
      <c r="AU65" s="67">
        <v>37.6</v>
      </c>
      <c r="AV65" s="67">
        <f t="shared" si="14"/>
        <v>0.10000000000000142</v>
      </c>
      <c r="AW65" s="71">
        <f t="shared" si="15"/>
        <v>2.6666666666667047E-3</v>
      </c>
      <c r="AX65" s="69">
        <v>68.099999999999994</v>
      </c>
      <c r="AY65" s="72">
        <v>67.099999999999994</v>
      </c>
      <c r="AZ65" s="72">
        <v>67.099999999999994</v>
      </c>
      <c r="BA65" s="72">
        <v>66.599999999999994</v>
      </c>
      <c r="BB65" s="72">
        <f t="shared" si="16"/>
        <v>-1.5</v>
      </c>
      <c r="BC65" s="73">
        <f t="shared" si="17"/>
        <v>-2.2026431718061675E-2</v>
      </c>
      <c r="BG65"/>
      <c r="BH65"/>
      <c r="BI65"/>
    </row>
    <row r="66" spans="1:271">
      <c r="A66" s="62"/>
      <c r="B66" s="63"/>
      <c r="C66" s="63"/>
      <c r="D66" s="63"/>
      <c r="E66" s="63"/>
      <c r="F66" s="64"/>
      <c r="G66" s="65"/>
      <c r="H66" s="66"/>
      <c r="I66" s="67"/>
      <c r="J66" s="67"/>
      <c r="K66" s="67"/>
      <c r="L66" s="66"/>
      <c r="M66" s="68"/>
      <c r="N66" s="69"/>
      <c r="O66" s="69"/>
      <c r="P66" s="69"/>
      <c r="Q66" s="69"/>
      <c r="R66" s="69"/>
      <c r="S66" s="70"/>
      <c r="T66" s="66"/>
      <c r="U66" s="67"/>
      <c r="V66" s="67"/>
      <c r="W66" s="67"/>
      <c r="X66" s="67"/>
      <c r="Y66" s="71"/>
      <c r="Z66" s="69"/>
      <c r="AA66" s="72"/>
      <c r="AB66" s="72"/>
      <c r="AC66" s="72"/>
      <c r="AD66" s="72"/>
      <c r="AE66" s="73"/>
      <c r="AF66" s="66"/>
      <c r="AG66" s="67"/>
      <c r="AH66" s="67"/>
      <c r="AI66" s="67"/>
      <c r="AJ66" s="67"/>
      <c r="AK66" s="71"/>
      <c r="AL66" s="69"/>
      <c r="AM66" s="72"/>
      <c r="AN66" s="72"/>
      <c r="AO66" s="72"/>
      <c r="AP66" s="72"/>
      <c r="AQ66" s="73"/>
      <c r="AR66" s="66"/>
      <c r="AS66" s="67"/>
      <c r="AT66" s="67"/>
      <c r="AU66" s="67"/>
      <c r="AV66" s="67"/>
      <c r="AW66" s="71"/>
      <c r="AX66" s="69"/>
      <c r="AY66" s="72"/>
      <c r="AZ66" s="72"/>
      <c r="BA66" s="72"/>
      <c r="BB66" s="72"/>
      <c r="BC66" s="73"/>
      <c r="BG66"/>
      <c r="BH66"/>
      <c r="BI66"/>
    </row>
    <row r="67" spans="1:271">
      <c r="A67" s="62" t="s">
        <v>164</v>
      </c>
      <c r="B67" s="63">
        <v>883.5</v>
      </c>
      <c r="C67" s="63">
        <v>914.2</v>
      </c>
      <c r="D67" s="63">
        <v>916.6</v>
      </c>
      <c r="E67" s="63">
        <v>912.9</v>
      </c>
      <c r="F67" s="64">
        <f t="shared" si="0"/>
        <v>29.399999999999977</v>
      </c>
      <c r="G67" s="65">
        <f t="shared" si="1"/>
        <v>3.3276740237690977E-2</v>
      </c>
      <c r="H67" s="66">
        <v>27.9</v>
      </c>
      <c r="I67" s="67">
        <v>30.9</v>
      </c>
      <c r="J67" s="67">
        <v>31</v>
      </c>
      <c r="K67" s="67">
        <v>31</v>
      </c>
      <c r="L67" s="66">
        <f t="shared" si="2"/>
        <v>3.1000000000000014</v>
      </c>
      <c r="M67" s="68">
        <f t="shared" si="3"/>
        <v>0.11111111111111117</v>
      </c>
      <c r="N67" s="69">
        <v>75.7</v>
      </c>
      <c r="O67" s="69">
        <v>82.5</v>
      </c>
      <c r="P67" s="69">
        <v>82.8</v>
      </c>
      <c r="Q67" s="69">
        <v>83.4</v>
      </c>
      <c r="R67" s="69">
        <f t="shared" si="4"/>
        <v>7.7000000000000028</v>
      </c>
      <c r="S67" s="70">
        <f t="shared" si="5"/>
        <v>0.10171730515191549</v>
      </c>
      <c r="T67" s="66">
        <v>173.5</v>
      </c>
      <c r="U67" s="67">
        <v>183.7</v>
      </c>
      <c r="V67" s="67">
        <v>183.3</v>
      </c>
      <c r="W67" s="67">
        <v>184.4</v>
      </c>
      <c r="X67" s="67">
        <f>W67-T67</f>
        <v>10.900000000000006</v>
      </c>
      <c r="Y67" s="71">
        <f t="shared" si="7"/>
        <v>6.2824207492795422E-2</v>
      </c>
      <c r="Z67" s="69">
        <v>45.1</v>
      </c>
      <c r="AA67" s="72">
        <v>45.3</v>
      </c>
      <c r="AB67" s="72">
        <v>45.7</v>
      </c>
      <c r="AC67" s="72">
        <v>45.8</v>
      </c>
      <c r="AD67" s="72">
        <f t="shared" si="8"/>
        <v>0.69999999999999574</v>
      </c>
      <c r="AE67" s="73">
        <f t="shared" si="9"/>
        <v>1.5521064301552012E-2</v>
      </c>
      <c r="AF67" s="66">
        <v>124.6</v>
      </c>
      <c r="AG67" s="67">
        <v>139</v>
      </c>
      <c r="AH67" s="67">
        <v>141</v>
      </c>
      <c r="AI67" s="67">
        <v>141.19999999999999</v>
      </c>
      <c r="AJ67" s="67">
        <f t="shared" si="10"/>
        <v>16.599999999999994</v>
      </c>
      <c r="AK67" s="71">
        <f t="shared" si="11"/>
        <v>0.13322632423756015</v>
      </c>
      <c r="AL67" s="69">
        <v>119.6</v>
      </c>
      <c r="AM67" s="72">
        <v>117.8</v>
      </c>
      <c r="AN67" s="72">
        <v>118</v>
      </c>
      <c r="AO67" s="72">
        <v>118.5</v>
      </c>
      <c r="AP67" s="72">
        <f t="shared" si="12"/>
        <v>-1.0999999999999943</v>
      </c>
      <c r="AQ67" s="73">
        <f t="shared" si="13"/>
        <v>-9.1973244147156713E-3</v>
      </c>
      <c r="AR67" s="66">
        <v>80.8</v>
      </c>
      <c r="AS67" s="67">
        <v>86</v>
      </c>
      <c r="AT67" s="67">
        <v>86.4</v>
      </c>
      <c r="AU67" s="67">
        <v>86.7</v>
      </c>
      <c r="AV67" s="67">
        <f t="shared" si="14"/>
        <v>5.9000000000000057</v>
      </c>
      <c r="AW67" s="71">
        <f t="shared" si="15"/>
        <v>7.3019801980198099E-2</v>
      </c>
      <c r="AX67" s="69">
        <v>199</v>
      </c>
      <c r="AY67" s="72">
        <v>194.7</v>
      </c>
      <c r="AZ67" s="72">
        <v>194.6</v>
      </c>
      <c r="BA67" s="72">
        <v>188.1</v>
      </c>
      <c r="BB67" s="72">
        <f t="shared" si="16"/>
        <v>-10.900000000000006</v>
      </c>
      <c r="BC67" s="73">
        <f t="shared" si="17"/>
        <v>-5.47738693467337E-2</v>
      </c>
      <c r="BG67"/>
      <c r="BH67"/>
      <c r="BI67"/>
    </row>
    <row r="68" spans="1:271">
      <c r="A68" s="62" t="s">
        <v>165</v>
      </c>
      <c r="B68" s="63">
        <v>39.799999999999997</v>
      </c>
      <c r="C68" s="63">
        <v>35.200000000000003</v>
      </c>
      <c r="D68" s="63">
        <v>35.299999999999997</v>
      </c>
      <c r="E68" s="63">
        <v>35.4</v>
      </c>
      <c r="F68" s="64">
        <f t="shared" si="0"/>
        <v>-4.3999999999999986</v>
      </c>
      <c r="G68" s="65">
        <f t="shared" si="1"/>
        <v>-0.11055276381909546</v>
      </c>
      <c r="H68" s="66">
        <v>4.5999999999999996</v>
      </c>
      <c r="I68" s="67">
        <v>2.4</v>
      </c>
      <c r="J68" s="67">
        <v>2.4</v>
      </c>
      <c r="K68" s="67">
        <v>2.4</v>
      </c>
      <c r="L68" s="66">
        <f t="shared" si="2"/>
        <v>-2.1999999999999997</v>
      </c>
      <c r="M68" s="68">
        <f t="shared" si="3"/>
        <v>-0.47826086956521735</v>
      </c>
      <c r="N68" s="69" t="s">
        <v>166</v>
      </c>
      <c r="O68" s="69" t="s">
        <v>166</v>
      </c>
      <c r="P68" s="69" t="s">
        <v>166</v>
      </c>
      <c r="Q68" s="69" t="s">
        <v>166</v>
      </c>
      <c r="R68" s="69" t="e">
        <f t="shared" si="4"/>
        <v>#VALUE!</v>
      </c>
      <c r="S68" s="70" t="e">
        <f t="shared" si="5"/>
        <v>#VALUE!</v>
      </c>
      <c r="T68" s="66">
        <v>7.1</v>
      </c>
      <c r="U68" s="67">
        <v>6.6</v>
      </c>
      <c r="V68" s="67">
        <v>6.6</v>
      </c>
      <c r="W68" s="67">
        <v>6.5</v>
      </c>
      <c r="X68" s="67">
        <f>W68-T68</f>
        <v>-0.59999999999999964</v>
      </c>
      <c r="Y68" s="71">
        <f t="shared" si="7"/>
        <v>-8.4507042253521084E-2</v>
      </c>
      <c r="Z68" s="69" t="s">
        <v>166</v>
      </c>
      <c r="AA68" s="72" t="s">
        <v>166</v>
      </c>
      <c r="AB68" s="72" t="s">
        <v>166</v>
      </c>
      <c r="AC68" s="72" t="s">
        <v>166</v>
      </c>
      <c r="AD68" s="72" t="e">
        <f t="shared" si="8"/>
        <v>#VALUE!</v>
      </c>
      <c r="AE68" s="73" t="e">
        <f t="shared" si="9"/>
        <v>#VALUE!</v>
      </c>
      <c r="AF68" s="66" t="s">
        <v>166</v>
      </c>
      <c r="AG68" s="67" t="s">
        <v>166</v>
      </c>
      <c r="AH68" s="67" t="s">
        <v>166</v>
      </c>
      <c r="AI68" s="67" t="s">
        <v>166</v>
      </c>
      <c r="AJ68" s="67" t="e">
        <f t="shared" si="10"/>
        <v>#VALUE!</v>
      </c>
      <c r="AK68" s="71" t="e">
        <f t="shared" si="11"/>
        <v>#VALUE!</v>
      </c>
      <c r="AL68" s="69">
        <v>2.4</v>
      </c>
      <c r="AM68" s="72">
        <v>2.2000000000000002</v>
      </c>
      <c r="AN68" s="72">
        <v>2.2000000000000002</v>
      </c>
      <c r="AO68" s="72">
        <v>2.2000000000000002</v>
      </c>
      <c r="AP68" s="72">
        <f t="shared" si="12"/>
        <v>-0.19999999999999973</v>
      </c>
      <c r="AQ68" s="73">
        <f t="shared" si="13"/>
        <v>-8.3333333333333232E-2</v>
      </c>
      <c r="AR68" s="66">
        <v>6.2</v>
      </c>
      <c r="AS68" s="67">
        <v>6.2</v>
      </c>
      <c r="AT68" s="67">
        <v>6.1</v>
      </c>
      <c r="AU68" s="67">
        <v>6.1</v>
      </c>
      <c r="AV68" s="67">
        <f t="shared" si="14"/>
        <v>-0.10000000000000053</v>
      </c>
      <c r="AW68" s="71">
        <f t="shared" si="15"/>
        <v>-1.6129032258064602E-2</v>
      </c>
      <c r="AX68" s="69">
        <v>10.7</v>
      </c>
      <c r="AY68" s="72">
        <v>10.8</v>
      </c>
      <c r="AZ68" s="72">
        <v>10.9</v>
      </c>
      <c r="BA68" s="72">
        <v>10.9</v>
      </c>
      <c r="BB68" s="72">
        <f t="shared" si="16"/>
        <v>0.20000000000000107</v>
      </c>
      <c r="BC68" s="73">
        <f t="shared" si="17"/>
        <v>1.8691588785046828E-2</v>
      </c>
      <c r="BG68"/>
      <c r="BH68"/>
      <c r="BI68"/>
    </row>
    <row r="73" spans="1:271" ht="36.75" customHeight="1">
      <c r="A73" t="s">
        <v>145</v>
      </c>
    </row>
    <row r="74" spans="1:271" ht="30" customHeight="1">
      <c r="A74" s="323" t="s">
        <v>146</v>
      </c>
      <c r="B74" s="323"/>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23"/>
      <c r="BN74" s="323"/>
      <c r="BO74" s="323"/>
      <c r="BP74" s="323"/>
      <c r="BQ74" s="323"/>
      <c r="BR74" s="323"/>
      <c r="CJ74" s="74"/>
      <c r="CK74" s="74"/>
      <c r="CL74" s="356"/>
      <c r="CM74" s="356"/>
      <c r="CN74" s="356"/>
      <c r="CO74" s="356"/>
      <c r="CP74" s="356"/>
      <c r="CQ74" s="356"/>
      <c r="CR74" s="356"/>
      <c r="CS74" s="356"/>
      <c r="CT74" s="356"/>
      <c r="CU74" s="356"/>
      <c r="CV74" s="356"/>
      <c r="CW74" s="356"/>
      <c r="CX74" s="356"/>
      <c r="CY74" s="356"/>
      <c r="CZ74" s="356"/>
      <c r="DA74" s="356"/>
      <c r="DB74" s="356"/>
      <c r="DC74" s="356"/>
      <c r="DD74" s="356"/>
      <c r="DE74" s="356"/>
      <c r="DF74" s="356"/>
      <c r="DG74" s="356"/>
      <c r="DH74" s="356"/>
      <c r="DI74" s="356"/>
      <c r="DJ74" s="356"/>
      <c r="DK74" s="356"/>
      <c r="DL74" s="356"/>
      <c r="DM74" s="356"/>
      <c r="DN74" s="356"/>
      <c r="DO74" s="356"/>
      <c r="DP74" s="356"/>
      <c r="DQ74" s="356"/>
      <c r="DR74" s="356"/>
      <c r="DS74" s="356"/>
      <c r="DT74" s="356"/>
      <c r="DU74" s="356"/>
      <c r="DV74" s="356"/>
      <c r="DW74" s="356"/>
      <c r="DX74" s="356"/>
      <c r="DY74" s="356"/>
      <c r="DZ74" s="356"/>
      <c r="EA74" s="356"/>
      <c r="EB74" s="356"/>
      <c r="EC74" s="356"/>
      <c r="ED74" s="356"/>
      <c r="EE74" s="356"/>
      <c r="EF74" s="356"/>
      <c r="EG74" s="356"/>
      <c r="EH74" s="356"/>
      <c r="EI74" s="356"/>
      <c r="EJ74" s="356"/>
      <c r="EK74" s="356"/>
      <c r="EL74" s="356"/>
      <c r="EM74" s="356"/>
      <c r="EN74" s="356"/>
      <c r="EO74" s="356"/>
      <c r="EP74" s="356"/>
      <c r="EQ74" s="356"/>
      <c r="ER74" s="356"/>
      <c r="FL74" s="356"/>
      <c r="FM74" s="356"/>
      <c r="FN74" s="356"/>
      <c r="FO74" s="356"/>
      <c r="FP74" s="356"/>
      <c r="FQ74" s="356"/>
      <c r="FR74" s="356"/>
      <c r="FS74" s="356"/>
      <c r="FT74" s="356"/>
      <c r="FU74" s="356"/>
      <c r="FV74" s="356"/>
      <c r="FW74" s="356"/>
      <c r="FX74" s="356"/>
      <c r="FY74" s="356"/>
      <c r="FZ74" s="356"/>
      <c r="GA74" s="356"/>
      <c r="GB74" s="356"/>
      <c r="GC74" s="356"/>
      <c r="GD74" s="356"/>
      <c r="GE74" s="356"/>
      <c r="GF74" s="356"/>
      <c r="GG74" s="356"/>
      <c r="GH74" s="356"/>
      <c r="GI74" s="356"/>
      <c r="GJ74" s="356"/>
      <c r="GK74" s="356"/>
      <c r="GL74" s="356"/>
      <c r="GM74" s="356"/>
      <c r="GN74" s="356"/>
      <c r="GO74" s="356"/>
      <c r="GP74" s="356"/>
      <c r="GQ74" s="356"/>
      <c r="GR74" s="356"/>
      <c r="GS74" s="356"/>
      <c r="GT74" s="356"/>
      <c r="GU74" s="356"/>
      <c r="GV74" s="356"/>
      <c r="GW74" s="356"/>
      <c r="GX74" s="356"/>
      <c r="GY74" s="356"/>
      <c r="GZ74" s="356"/>
      <c r="HA74" s="356"/>
      <c r="HB74" s="356"/>
      <c r="HC74" s="356"/>
      <c r="HD74" s="356"/>
      <c r="HE74" s="356"/>
      <c r="HF74" s="356"/>
      <c r="HG74" s="356"/>
      <c r="HH74" s="356"/>
      <c r="HI74" s="356"/>
      <c r="HJ74" s="356"/>
      <c r="HK74" s="356"/>
      <c r="HL74" s="356"/>
      <c r="HM74" s="356"/>
      <c r="HN74" s="356"/>
      <c r="HO74" s="356"/>
      <c r="HP74" s="356"/>
      <c r="HQ74" s="356"/>
      <c r="HR74" s="356"/>
      <c r="IJ74" s="74"/>
      <c r="IK74" s="74"/>
    </row>
    <row r="75" spans="1:271">
      <c r="A75" s="323" t="s">
        <v>147</v>
      </c>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c r="BB75" s="323"/>
      <c r="BC75" s="323"/>
      <c r="BD75" s="323"/>
      <c r="BE75" s="323"/>
      <c r="BF75" s="323"/>
      <c r="BG75" s="323"/>
      <c r="BH75" s="323"/>
      <c r="BI75" s="323"/>
      <c r="BJ75" s="323"/>
      <c r="BK75" s="323"/>
      <c r="BL75" s="323"/>
      <c r="BM75" s="323"/>
      <c r="BN75" s="323"/>
      <c r="BO75" s="323"/>
      <c r="BP75" s="323"/>
      <c r="BQ75" s="323"/>
      <c r="BR75" s="323"/>
      <c r="CJ75" s="74"/>
      <c r="CK75" s="74"/>
      <c r="CL75" s="356"/>
      <c r="CM75" s="356"/>
      <c r="CN75" s="356"/>
      <c r="CO75" s="356"/>
      <c r="CP75" s="356"/>
      <c r="CQ75" s="356"/>
      <c r="CR75" s="356"/>
      <c r="CS75" s="356"/>
      <c r="CT75" s="356"/>
      <c r="CU75" s="356"/>
      <c r="CV75" s="356"/>
      <c r="CW75" s="356"/>
      <c r="CX75" s="356"/>
      <c r="CY75" s="356"/>
      <c r="CZ75" s="356"/>
      <c r="DA75" s="356"/>
      <c r="DB75" s="356"/>
      <c r="DC75" s="356"/>
      <c r="DD75" s="356"/>
      <c r="DE75" s="356"/>
      <c r="DF75" s="356"/>
      <c r="DG75" s="356"/>
      <c r="DH75" s="356"/>
      <c r="DI75" s="356"/>
      <c r="DJ75" s="356"/>
      <c r="DK75" s="356"/>
      <c r="DL75" s="356"/>
      <c r="DM75" s="356"/>
      <c r="DN75" s="356"/>
      <c r="DO75" s="356"/>
      <c r="DP75" s="356"/>
      <c r="DQ75" s="356"/>
      <c r="DR75" s="356"/>
      <c r="DS75" s="356"/>
      <c r="DT75" s="356"/>
      <c r="DU75" s="356"/>
      <c r="DV75" s="356"/>
      <c r="DW75" s="356"/>
      <c r="DX75" s="356"/>
      <c r="DY75" s="356"/>
      <c r="DZ75" s="356"/>
      <c r="EA75" s="356"/>
      <c r="EB75" s="356"/>
      <c r="EC75" s="356"/>
      <c r="ED75" s="356"/>
      <c r="EE75" s="356"/>
      <c r="EF75" s="356"/>
      <c r="EG75" s="356"/>
      <c r="EH75" s="356"/>
      <c r="EI75" s="356"/>
      <c r="EJ75" s="356"/>
      <c r="EK75" s="356"/>
      <c r="EL75" s="356"/>
      <c r="EM75" s="356"/>
      <c r="EN75" s="356"/>
      <c r="EO75" s="356"/>
      <c r="EP75" s="356"/>
      <c r="EQ75" s="356"/>
      <c r="ER75" s="356"/>
      <c r="FL75" s="356"/>
      <c r="FM75" s="356"/>
      <c r="FN75" s="356"/>
      <c r="FO75" s="356"/>
      <c r="FP75" s="356"/>
      <c r="FQ75" s="356"/>
      <c r="FR75" s="356"/>
      <c r="FS75" s="356"/>
      <c r="FT75" s="356"/>
      <c r="FU75" s="356"/>
      <c r="FV75" s="356"/>
      <c r="FW75" s="356"/>
      <c r="FX75" s="356"/>
      <c r="FY75" s="356"/>
      <c r="FZ75" s="356"/>
      <c r="GA75" s="356"/>
      <c r="GB75" s="356"/>
      <c r="GC75" s="356"/>
      <c r="GD75" s="356"/>
      <c r="GE75" s="356"/>
      <c r="GF75" s="356"/>
      <c r="GG75" s="356"/>
      <c r="GH75" s="356"/>
      <c r="GI75" s="356"/>
      <c r="GJ75" s="356"/>
      <c r="GK75" s="356"/>
      <c r="GL75" s="356"/>
      <c r="GM75" s="356"/>
      <c r="GN75" s="356"/>
      <c r="GO75" s="356"/>
      <c r="GP75" s="356"/>
      <c r="GQ75" s="356"/>
      <c r="GR75" s="356"/>
      <c r="GS75" s="356"/>
      <c r="GT75" s="356"/>
      <c r="GU75" s="356"/>
      <c r="GV75" s="356"/>
      <c r="GW75" s="356"/>
      <c r="GX75" s="356"/>
      <c r="GY75" s="356"/>
      <c r="GZ75" s="356"/>
      <c r="HA75" s="356"/>
      <c r="HB75" s="356"/>
      <c r="HC75" s="356"/>
      <c r="HD75" s="356"/>
      <c r="HE75" s="356"/>
      <c r="HF75" s="356"/>
      <c r="HG75" s="356"/>
      <c r="HH75" s="356"/>
      <c r="HI75" s="356"/>
      <c r="HJ75" s="356"/>
      <c r="HK75" s="356"/>
      <c r="HL75" s="356"/>
      <c r="HM75" s="356"/>
      <c r="HN75" s="356"/>
      <c r="HO75" s="356"/>
      <c r="HP75" s="356"/>
      <c r="HQ75" s="356"/>
      <c r="HR75" s="356"/>
      <c r="IJ75" s="74"/>
      <c r="IK75" s="74"/>
    </row>
    <row r="76" spans="1:271" ht="15.95" thickBot="1">
      <c r="A76" s="324" t="s">
        <v>148</v>
      </c>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4"/>
      <c r="BC76" s="324"/>
      <c r="BD76" s="324"/>
      <c r="BE76" s="324"/>
      <c r="BF76" s="324"/>
      <c r="BG76" s="324"/>
      <c r="BH76" s="324"/>
      <c r="BI76" s="324"/>
      <c r="BJ76" s="324"/>
      <c r="BK76" s="324"/>
      <c r="BL76" s="324"/>
      <c r="BM76" s="324"/>
      <c r="BN76" s="324"/>
      <c r="BO76" s="324"/>
      <c r="BP76" s="324"/>
      <c r="BQ76" s="324"/>
      <c r="BR76" s="324"/>
      <c r="BS76" s="75"/>
      <c r="BT76" s="75"/>
      <c r="BU76" s="75"/>
      <c r="BV76" s="75"/>
      <c r="BW76" s="75"/>
      <c r="BX76" s="75"/>
      <c r="BY76" s="75"/>
      <c r="BZ76" s="75"/>
      <c r="CA76" s="75"/>
      <c r="CB76" s="75"/>
      <c r="CC76" s="75"/>
      <c r="CD76" s="75"/>
      <c r="CE76" s="75"/>
      <c r="CF76" s="75"/>
      <c r="CG76" s="75"/>
      <c r="CH76" s="75"/>
      <c r="CI76" s="75"/>
      <c r="CJ76" s="75"/>
      <c r="CK76" s="75"/>
      <c r="CL76" s="357"/>
      <c r="CM76" s="357"/>
      <c r="CN76" s="357"/>
      <c r="CO76" s="357"/>
      <c r="CP76" s="357"/>
      <c r="CQ76" s="357"/>
      <c r="CR76" s="357"/>
      <c r="CS76" s="357"/>
      <c r="CT76" s="357"/>
      <c r="CU76" s="357"/>
      <c r="CV76" s="357"/>
      <c r="CW76" s="357"/>
      <c r="CX76" s="357"/>
      <c r="CY76" s="357"/>
      <c r="CZ76" s="357"/>
      <c r="DA76" s="357"/>
      <c r="DB76" s="357"/>
      <c r="DC76" s="357"/>
      <c r="DD76" s="357"/>
      <c r="DE76" s="357"/>
      <c r="DF76" s="357"/>
      <c r="DG76" s="357"/>
      <c r="DH76" s="357"/>
      <c r="DI76" s="357"/>
      <c r="DJ76" s="357"/>
      <c r="DK76" s="357"/>
      <c r="DL76" s="357"/>
      <c r="DM76" s="357"/>
      <c r="DN76" s="357"/>
      <c r="DO76" s="357"/>
      <c r="DP76" s="357"/>
      <c r="DQ76" s="357"/>
      <c r="DR76" s="357"/>
      <c r="DS76" s="357"/>
      <c r="DT76" s="357"/>
      <c r="DU76" s="357"/>
      <c r="DV76" s="357"/>
      <c r="DW76" s="357"/>
      <c r="DX76" s="357"/>
      <c r="DY76" s="357"/>
      <c r="DZ76" s="357"/>
      <c r="EA76" s="357"/>
      <c r="EB76" s="357"/>
      <c r="EC76" s="357"/>
      <c r="ED76" s="357"/>
      <c r="EE76" s="357"/>
      <c r="EF76" s="357"/>
      <c r="EG76" s="357"/>
      <c r="EH76" s="357"/>
      <c r="EI76" s="357"/>
      <c r="EJ76" s="357"/>
      <c r="EK76" s="357"/>
      <c r="EL76" s="357"/>
      <c r="EM76" s="357"/>
      <c r="EN76" s="357"/>
      <c r="EO76" s="357"/>
      <c r="EP76" s="357"/>
      <c r="EQ76" s="357"/>
      <c r="ER76" s="357"/>
      <c r="ES76" s="75"/>
      <c r="ET76" s="75"/>
      <c r="EU76" s="75"/>
      <c r="EV76" s="75"/>
      <c r="EW76" s="75"/>
      <c r="EX76" s="75"/>
      <c r="EY76" s="75"/>
      <c r="EZ76" s="75"/>
      <c r="FA76" s="75"/>
      <c r="FB76" s="75"/>
      <c r="FC76" s="75"/>
      <c r="FD76" s="75"/>
      <c r="FE76" s="75"/>
      <c r="FF76" s="75"/>
      <c r="FG76" s="75"/>
      <c r="FH76" s="75"/>
      <c r="FI76" s="75"/>
      <c r="FJ76" s="75"/>
      <c r="FK76" s="75"/>
      <c r="FL76" s="357"/>
      <c r="FM76" s="357"/>
      <c r="FN76" s="357"/>
      <c r="FO76" s="357"/>
      <c r="FP76" s="357"/>
      <c r="FQ76" s="357"/>
      <c r="FR76" s="357"/>
      <c r="FS76" s="357"/>
      <c r="FT76" s="357"/>
      <c r="FU76" s="357"/>
      <c r="FV76" s="357"/>
      <c r="FW76" s="357"/>
      <c r="FX76" s="357"/>
      <c r="FY76" s="357"/>
      <c r="FZ76" s="357"/>
      <c r="GA76" s="357"/>
      <c r="GB76" s="357"/>
      <c r="GC76" s="357"/>
      <c r="GD76" s="357"/>
      <c r="GE76" s="357"/>
      <c r="GF76" s="357"/>
      <c r="GG76" s="357"/>
      <c r="GH76" s="357"/>
      <c r="GI76" s="357"/>
      <c r="GJ76" s="357"/>
      <c r="GK76" s="357"/>
      <c r="GL76" s="357"/>
      <c r="GM76" s="357"/>
      <c r="GN76" s="357"/>
      <c r="GO76" s="357"/>
      <c r="GP76" s="357"/>
      <c r="GQ76" s="357"/>
      <c r="GR76" s="357"/>
      <c r="GS76" s="357"/>
      <c r="GT76" s="357"/>
      <c r="GU76" s="357"/>
      <c r="GV76" s="357"/>
      <c r="GW76" s="357"/>
      <c r="GX76" s="357"/>
      <c r="GY76" s="357"/>
      <c r="GZ76" s="357"/>
      <c r="HA76" s="357"/>
      <c r="HB76" s="357"/>
      <c r="HC76" s="357"/>
      <c r="HD76" s="357"/>
      <c r="HE76" s="357"/>
      <c r="HF76" s="357"/>
      <c r="HG76" s="357"/>
      <c r="HH76" s="357"/>
      <c r="HI76" s="357"/>
      <c r="HJ76" s="357"/>
      <c r="HK76" s="357"/>
      <c r="HL76" s="357"/>
      <c r="HM76" s="357"/>
      <c r="HN76" s="357"/>
      <c r="HO76" s="357"/>
      <c r="HP76" s="357"/>
      <c r="HQ76" s="357"/>
      <c r="HR76" s="357"/>
      <c r="HS76" s="76"/>
      <c r="HT76" s="76"/>
      <c r="HU76" s="76"/>
      <c r="HV76" s="76"/>
      <c r="HW76" s="76"/>
      <c r="HX76" s="76"/>
      <c r="HY76" s="76"/>
      <c r="HZ76" s="76"/>
      <c r="IA76" s="76"/>
      <c r="IB76" s="76"/>
      <c r="IC76" s="76"/>
      <c r="ID76" s="76"/>
      <c r="IE76" s="76"/>
      <c r="IF76" s="76"/>
      <c r="IG76" s="76"/>
      <c r="IH76" s="76"/>
      <c r="II76" s="76"/>
      <c r="IJ76" s="76"/>
      <c r="IK76" s="76"/>
    </row>
    <row r="77" spans="1:271" ht="15.75" customHeight="1" thickBot="1">
      <c r="B77" s="77" t="s">
        <v>149</v>
      </c>
      <c r="C77" s="77"/>
      <c r="D77" s="77"/>
      <c r="E77" s="77"/>
      <c r="F77" s="77" t="s">
        <v>149</v>
      </c>
      <c r="G77" s="77"/>
      <c r="H77" s="77"/>
      <c r="I77" s="77"/>
      <c r="J77" s="77"/>
      <c r="K77" s="77" t="s">
        <v>149</v>
      </c>
      <c r="L77" s="77"/>
      <c r="M77" s="77"/>
      <c r="N77" s="77" t="s">
        <v>149</v>
      </c>
      <c r="O77" s="77"/>
      <c r="P77" s="77"/>
      <c r="Q77" s="77"/>
      <c r="R77" s="77"/>
      <c r="S77" s="77" t="s">
        <v>149</v>
      </c>
      <c r="T77" s="77"/>
      <c r="U77" s="77"/>
      <c r="V77" s="77"/>
      <c r="W77" s="77"/>
      <c r="X77" s="77" t="s">
        <v>149</v>
      </c>
      <c r="Y77" s="77"/>
      <c r="Z77" s="78"/>
      <c r="AA77" s="79" t="s">
        <v>167</v>
      </c>
      <c r="AB77" s="80"/>
      <c r="AC77" s="80"/>
      <c r="AD77" s="80"/>
      <c r="AE77" s="80"/>
      <c r="AF77" s="80"/>
      <c r="AG77" s="80"/>
      <c r="AH77" s="80" t="s">
        <v>167</v>
      </c>
      <c r="AI77" s="80"/>
      <c r="AJ77" s="80"/>
      <c r="AK77" s="80"/>
      <c r="AL77" s="80"/>
      <c r="AM77" s="80"/>
      <c r="AN77" s="80"/>
      <c r="AO77" s="80" t="s">
        <v>167</v>
      </c>
      <c r="AP77" s="80"/>
      <c r="AQ77" s="80"/>
      <c r="AR77" s="80"/>
      <c r="AS77" s="80"/>
      <c r="AT77" s="80"/>
      <c r="AU77" s="80" t="s">
        <v>167</v>
      </c>
      <c r="AV77" s="80"/>
      <c r="AW77" s="80"/>
      <c r="AX77" s="80"/>
      <c r="AY77" s="80"/>
      <c r="AZ77" s="80"/>
      <c r="BA77" s="80"/>
      <c r="BB77" s="81"/>
      <c r="BC77" s="82" t="s">
        <v>168</v>
      </c>
      <c r="BD77" s="82"/>
      <c r="BE77" s="82"/>
      <c r="BF77" s="82"/>
      <c r="BG77" s="82"/>
      <c r="BH77" s="82"/>
      <c r="BI77" s="82" t="s">
        <v>168</v>
      </c>
      <c r="BJ77" s="82"/>
      <c r="BK77" s="82"/>
      <c r="BL77" s="82"/>
      <c r="BM77" s="82"/>
      <c r="BN77" s="82"/>
      <c r="BO77" s="82" t="s">
        <v>168</v>
      </c>
      <c r="BP77" s="82"/>
      <c r="BQ77" s="82"/>
      <c r="BR77" s="82"/>
      <c r="BS77" s="82"/>
      <c r="BT77" s="82"/>
      <c r="BU77" s="82"/>
      <c r="BV77" s="82"/>
      <c r="BW77" s="82" t="s">
        <v>168</v>
      </c>
      <c r="BX77" s="82"/>
      <c r="BY77" s="82"/>
      <c r="BZ77" s="82"/>
      <c r="CA77" s="82"/>
      <c r="CB77" s="82" t="s">
        <v>168</v>
      </c>
      <c r="CC77" s="82"/>
      <c r="CD77" s="83"/>
      <c r="CE77" s="82"/>
      <c r="CF77" s="82"/>
      <c r="CG77" s="81"/>
      <c r="CH77" s="82" t="s">
        <v>169</v>
      </c>
      <c r="CI77" s="82"/>
      <c r="CJ77" s="82"/>
      <c r="CK77" s="82"/>
      <c r="CL77" s="82"/>
      <c r="CM77" s="82"/>
      <c r="CN77" s="82" t="s">
        <v>169</v>
      </c>
      <c r="CO77" s="82"/>
      <c r="CP77" s="82"/>
      <c r="CQ77" s="82"/>
      <c r="CR77" s="82"/>
      <c r="CS77" s="82"/>
      <c r="CT77" s="82" t="s">
        <v>169</v>
      </c>
      <c r="CU77" s="82"/>
      <c r="CV77" s="82"/>
      <c r="CW77" s="82"/>
      <c r="CX77" s="82"/>
      <c r="CY77" s="82"/>
      <c r="CZ77" s="82" t="s">
        <v>169</v>
      </c>
      <c r="DA77" s="82"/>
      <c r="DB77" s="82"/>
      <c r="DC77" s="82"/>
      <c r="DD77" s="82" t="s">
        <v>169</v>
      </c>
      <c r="DE77" s="82"/>
      <c r="DF77" s="82"/>
      <c r="DG77" s="83"/>
      <c r="DH77" s="82"/>
      <c r="DI77" s="82"/>
      <c r="DJ77" s="82"/>
      <c r="DK77" s="82"/>
      <c r="DL77" s="81"/>
      <c r="DM77" s="82" t="s">
        <v>170</v>
      </c>
      <c r="DN77" s="82"/>
      <c r="DO77" s="82"/>
      <c r="DP77" s="82"/>
      <c r="DQ77" s="82"/>
      <c r="DR77" s="82"/>
      <c r="DS77" s="82" t="s">
        <v>170</v>
      </c>
      <c r="DT77" s="82"/>
      <c r="DU77" s="82"/>
      <c r="DV77" s="82"/>
      <c r="DW77" s="82"/>
      <c r="DX77" s="82" t="s">
        <v>170</v>
      </c>
      <c r="DY77" s="82"/>
      <c r="DZ77" s="82"/>
      <c r="EA77" s="82"/>
      <c r="EB77" s="82"/>
      <c r="EC77" s="82"/>
      <c r="ED77" s="82"/>
      <c r="EE77" s="82" t="s">
        <v>170</v>
      </c>
      <c r="EF77" s="82"/>
      <c r="EG77" s="82"/>
      <c r="EH77" s="82"/>
      <c r="EI77" s="82"/>
      <c r="EJ77" s="82" t="s">
        <v>170</v>
      </c>
      <c r="EK77" s="82"/>
      <c r="EL77" s="83"/>
      <c r="EM77" s="82"/>
      <c r="EN77" s="82"/>
      <c r="EO77" s="82"/>
      <c r="EP77" s="82"/>
      <c r="EQ77" s="81"/>
      <c r="ER77" s="82" t="s">
        <v>171</v>
      </c>
      <c r="ES77" s="82"/>
      <c r="ET77" s="82"/>
      <c r="EU77" s="82"/>
      <c r="EV77" s="82"/>
      <c r="EW77" s="82"/>
      <c r="EX77" s="82" t="s">
        <v>171</v>
      </c>
      <c r="EY77" s="82"/>
      <c r="EZ77" s="82"/>
      <c r="FA77" s="82"/>
      <c r="FB77" s="82"/>
      <c r="FC77" s="82"/>
      <c r="FD77" s="82" t="s">
        <v>171</v>
      </c>
      <c r="FE77" s="82"/>
      <c r="FF77" s="82"/>
      <c r="FG77" s="82"/>
      <c r="FH77" s="82"/>
      <c r="FI77" s="82"/>
      <c r="FJ77" s="82" t="s">
        <v>171</v>
      </c>
      <c r="FK77" s="82"/>
      <c r="FL77" s="82"/>
      <c r="FM77" s="82"/>
      <c r="FN77" s="82"/>
      <c r="FO77" s="82"/>
      <c r="FP77" s="82"/>
      <c r="FQ77" s="82" t="s">
        <v>171</v>
      </c>
      <c r="FR77" s="82"/>
      <c r="FS77" s="82"/>
      <c r="FT77" s="82"/>
      <c r="FU77" s="82"/>
      <c r="FV77" s="83"/>
      <c r="FW77" s="82" t="s">
        <v>155</v>
      </c>
      <c r="FX77" s="82"/>
      <c r="FY77" s="82"/>
      <c r="FZ77" s="82"/>
      <c r="GA77" s="82"/>
      <c r="GB77" s="82" t="s">
        <v>155</v>
      </c>
      <c r="GC77" s="82"/>
      <c r="GD77" s="82"/>
      <c r="GE77" s="82"/>
      <c r="GF77" s="82"/>
      <c r="GG77" s="82" t="s">
        <v>155</v>
      </c>
      <c r="GH77" s="82"/>
      <c r="GI77" s="82"/>
      <c r="GJ77" s="82"/>
      <c r="GK77" s="82"/>
      <c r="GL77" s="82" t="s">
        <v>155</v>
      </c>
      <c r="GM77" s="82"/>
      <c r="GN77" s="82"/>
      <c r="GO77" s="82"/>
      <c r="GP77" s="82"/>
      <c r="GQ77" s="82" t="s">
        <v>155</v>
      </c>
      <c r="GR77" s="82"/>
      <c r="GS77" s="82"/>
      <c r="GT77" s="82"/>
      <c r="GU77" s="82"/>
      <c r="GW77" s="82" t="s">
        <v>155</v>
      </c>
      <c r="HA77" s="83"/>
      <c r="HB77" s="82" t="s">
        <v>172</v>
      </c>
      <c r="HC77" s="82"/>
      <c r="HD77" s="82"/>
      <c r="HE77" s="82"/>
      <c r="HF77" s="82"/>
      <c r="HG77" s="82" t="s">
        <v>172</v>
      </c>
      <c r="HH77" s="82"/>
      <c r="HI77" s="82"/>
      <c r="HJ77" s="82"/>
      <c r="HK77" s="82"/>
      <c r="HL77" s="82" t="s">
        <v>172</v>
      </c>
      <c r="HM77" s="82"/>
      <c r="HN77" s="82"/>
      <c r="HO77" s="82"/>
      <c r="HP77" s="82"/>
      <c r="HQ77" s="82" t="s">
        <v>172</v>
      </c>
      <c r="HR77" s="82"/>
      <c r="HS77" s="82"/>
      <c r="HT77" s="82"/>
      <c r="HU77" s="82"/>
      <c r="HV77" s="82" t="s">
        <v>172</v>
      </c>
      <c r="HW77" s="82"/>
      <c r="HX77" s="82"/>
      <c r="HY77" s="82"/>
      <c r="HZ77" s="82"/>
      <c r="IA77" s="82" t="s">
        <v>172</v>
      </c>
      <c r="IB77" s="83"/>
      <c r="IC77" s="82"/>
      <c r="ID77" s="82"/>
      <c r="IE77" s="82"/>
      <c r="IF77" s="83"/>
      <c r="IG77" s="84" t="s">
        <v>173</v>
      </c>
      <c r="IH77" s="84"/>
      <c r="II77" s="84"/>
      <c r="IJ77" s="84" t="s">
        <v>173</v>
      </c>
      <c r="IK77" s="84"/>
      <c r="IL77" s="84"/>
      <c r="IM77" s="84" t="s">
        <v>173</v>
      </c>
      <c r="IN77" s="84"/>
      <c r="IO77" s="84"/>
      <c r="IP77" s="84" t="s">
        <v>173</v>
      </c>
      <c r="IQ77" s="84"/>
      <c r="IR77" s="84"/>
      <c r="IS77" s="84" t="s">
        <v>173</v>
      </c>
      <c r="IT77" s="84"/>
      <c r="IU77" s="84"/>
      <c r="IV77" s="84" t="s">
        <v>173</v>
      </c>
      <c r="IW77" s="84"/>
      <c r="IX77" s="84"/>
      <c r="IY77" s="84" t="s">
        <v>173</v>
      </c>
      <c r="IZ77" s="84"/>
      <c r="JA77" s="84"/>
      <c r="JB77" s="84" t="s">
        <v>173</v>
      </c>
      <c r="JC77" s="84"/>
      <c r="JD77" s="84"/>
      <c r="JE77" s="84" t="s">
        <v>173</v>
      </c>
      <c r="JF77" s="84"/>
      <c r="JI77" s="84" t="s">
        <v>173</v>
      </c>
    </row>
    <row r="78" spans="1:271">
      <c r="A78" s="85"/>
      <c r="B78" s="319" t="s">
        <v>174</v>
      </c>
      <c r="C78" s="319"/>
      <c r="D78" s="319"/>
      <c r="E78" s="319"/>
      <c r="F78" s="319"/>
      <c r="G78" s="319"/>
      <c r="H78" s="319"/>
      <c r="I78" s="319"/>
      <c r="J78" s="319"/>
      <c r="K78" s="319"/>
      <c r="L78" s="319"/>
      <c r="M78" s="319"/>
      <c r="N78" s="319"/>
      <c r="O78" s="86"/>
      <c r="P78" s="86"/>
      <c r="Q78" s="86"/>
      <c r="R78" s="86"/>
      <c r="S78" s="87"/>
      <c r="T78" s="87"/>
      <c r="U78" s="87"/>
      <c r="V78" s="87"/>
      <c r="W78" s="87"/>
      <c r="X78" s="87"/>
      <c r="Y78" s="87"/>
      <c r="Z78" s="87"/>
      <c r="AA78" s="87"/>
      <c r="AB78" s="87"/>
      <c r="AC78" s="87"/>
      <c r="AD78" s="87"/>
      <c r="AE78" s="87"/>
      <c r="AF78" s="86"/>
      <c r="AG78" s="319" t="s">
        <v>174</v>
      </c>
      <c r="AH78" s="319"/>
      <c r="AI78" s="319"/>
      <c r="AJ78" s="319"/>
      <c r="AK78" s="319"/>
      <c r="AL78" s="319"/>
      <c r="AM78" s="319"/>
      <c r="AN78" s="319"/>
      <c r="AO78" s="319"/>
      <c r="AP78" s="319"/>
      <c r="AQ78" s="319"/>
      <c r="AR78" s="319"/>
      <c r="AS78" s="319"/>
      <c r="AT78" s="86"/>
      <c r="AU78" s="86"/>
      <c r="AV78" s="86"/>
      <c r="AW78" s="86"/>
      <c r="AX78" s="86"/>
      <c r="AY78" s="86"/>
      <c r="AZ78" s="86"/>
      <c r="BA78" s="86"/>
      <c r="BB78" s="86"/>
      <c r="BC78" s="86"/>
      <c r="BD78" s="86"/>
      <c r="BE78" s="86"/>
      <c r="BF78" s="86"/>
      <c r="BG78" s="88"/>
      <c r="BH78" s="88"/>
      <c r="BI78" s="88"/>
      <c r="BJ78" s="88"/>
      <c r="BK78" s="86"/>
      <c r="BL78" s="86"/>
      <c r="BM78" s="319" t="s">
        <v>175</v>
      </c>
      <c r="BN78" s="319"/>
      <c r="BO78" s="319"/>
      <c r="BP78" s="319"/>
      <c r="BQ78" s="319"/>
      <c r="BR78" s="319"/>
      <c r="BS78" s="319"/>
      <c r="BT78" s="86"/>
      <c r="BU78" s="86"/>
      <c r="BV78" s="86"/>
      <c r="BW78" s="86"/>
      <c r="BX78" s="86"/>
      <c r="BY78" s="86"/>
      <c r="BZ78" s="86"/>
      <c r="CA78" s="86"/>
      <c r="CB78" s="86"/>
      <c r="CC78" s="86"/>
      <c r="CD78" s="86"/>
      <c r="CE78" s="86"/>
      <c r="CF78" s="86"/>
      <c r="CG78" s="86"/>
      <c r="CH78" s="86"/>
      <c r="CI78" s="86"/>
      <c r="CJ78" s="86"/>
      <c r="CK78" s="86"/>
      <c r="CL78" s="86"/>
      <c r="CM78" s="86"/>
      <c r="CN78" s="319" t="s">
        <v>174</v>
      </c>
      <c r="CO78" s="319"/>
      <c r="CP78" s="319"/>
      <c r="CQ78" s="319"/>
      <c r="CR78" s="319"/>
      <c r="CS78" s="319"/>
      <c r="CT78" s="319"/>
      <c r="CU78" s="86"/>
      <c r="CV78" s="86"/>
      <c r="CW78" s="86"/>
      <c r="CX78" s="86"/>
      <c r="CY78" s="86"/>
      <c r="CZ78" s="86"/>
      <c r="DA78" s="86"/>
      <c r="DB78" s="86"/>
      <c r="DC78" s="86"/>
      <c r="DD78" s="86"/>
      <c r="DE78" s="86"/>
      <c r="DF78" s="86"/>
      <c r="DG78" s="86"/>
      <c r="DH78" s="86"/>
      <c r="DI78" s="86"/>
      <c r="DJ78" s="86"/>
      <c r="DK78" s="86"/>
      <c r="DL78" s="86"/>
      <c r="DM78" s="86"/>
      <c r="DN78" s="86"/>
      <c r="DO78" s="319" t="s">
        <v>174</v>
      </c>
      <c r="DP78" s="319"/>
      <c r="DQ78" s="319"/>
      <c r="DR78" s="319"/>
      <c r="DS78" s="319"/>
      <c r="DT78" s="319"/>
      <c r="DU78" s="319"/>
      <c r="DV78" s="86"/>
      <c r="DW78" s="86"/>
      <c r="DX78" s="86"/>
      <c r="DY78" s="86"/>
      <c r="DZ78" s="86"/>
      <c r="EA78" s="86"/>
      <c r="EB78" s="86"/>
      <c r="EC78" s="86"/>
      <c r="ED78" s="86"/>
      <c r="EE78" s="89"/>
      <c r="EF78" s="89"/>
      <c r="EG78" s="89"/>
      <c r="EH78" s="89"/>
      <c r="EI78" s="89"/>
      <c r="EJ78" s="89"/>
      <c r="EK78" s="89"/>
      <c r="EL78" s="89"/>
      <c r="EM78" s="89"/>
      <c r="EO78" s="86"/>
      <c r="EP78" s="319" t="s">
        <v>174</v>
      </c>
      <c r="EQ78" s="319"/>
      <c r="ER78" s="319"/>
      <c r="ES78" s="319"/>
      <c r="ET78" s="319"/>
      <c r="EU78" s="319"/>
      <c r="EV78" s="319"/>
      <c r="EW78" s="86"/>
      <c r="EX78" s="86"/>
      <c r="EY78" s="86"/>
      <c r="EZ78" s="86"/>
      <c r="FA78" s="86"/>
      <c r="FB78" s="86"/>
      <c r="FC78" s="86"/>
      <c r="FD78" s="86"/>
      <c r="FE78" s="86"/>
      <c r="FF78" s="86"/>
      <c r="FG78" s="86"/>
      <c r="FH78" s="86"/>
      <c r="FI78" s="86"/>
      <c r="FJ78" s="86"/>
      <c r="FK78" s="86"/>
      <c r="FL78" s="86"/>
      <c r="FM78" s="86"/>
      <c r="FN78" s="86"/>
      <c r="FO78" s="86"/>
      <c r="FP78" s="86"/>
      <c r="FQ78" s="319" t="s">
        <v>174</v>
      </c>
      <c r="FR78" s="319"/>
      <c r="FS78" s="319"/>
      <c r="FT78" s="319"/>
      <c r="FU78" s="319"/>
      <c r="FV78" s="319"/>
      <c r="FW78" s="319"/>
      <c r="FX78" s="86"/>
      <c r="FY78" s="86"/>
      <c r="FZ78" s="86"/>
      <c r="GA78" s="86"/>
      <c r="GB78" s="86"/>
      <c r="GC78" s="86"/>
      <c r="GD78" s="86"/>
      <c r="GE78" s="86"/>
      <c r="GF78" s="86"/>
      <c r="GG78" s="86"/>
      <c r="GH78" s="86"/>
      <c r="GI78" s="86"/>
      <c r="GJ78" s="86"/>
      <c r="GK78" s="86"/>
      <c r="GL78" s="86"/>
      <c r="GM78" s="86"/>
      <c r="GN78" s="86"/>
      <c r="GO78" s="86"/>
      <c r="GP78" s="86"/>
      <c r="GQ78" s="86"/>
      <c r="GR78" s="319" t="s">
        <v>174</v>
      </c>
      <c r="GS78" s="319"/>
      <c r="GT78" s="319"/>
      <c r="GU78" s="319"/>
      <c r="GV78" s="319"/>
      <c r="GW78" s="319"/>
      <c r="GX78" s="319"/>
      <c r="GY78" s="86"/>
      <c r="GZ78" s="86"/>
      <c r="HA78" s="86"/>
      <c r="HB78" s="86"/>
      <c r="HC78" s="86"/>
      <c r="HD78" s="86"/>
      <c r="HE78" s="86"/>
      <c r="HF78" s="86"/>
      <c r="HG78" s="86"/>
      <c r="HH78" s="86"/>
      <c r="HI78" s="86"/>
      <c r="HJ78" s="86"/>
      <c r="HK78" s="86"/>
      <c r="HL78" s="86"/>
      <c r="HM78" s="86"/>
      <c r="HN78" s="86"/>
      <c r="HO78" s="86"/>
      <c r="HP78" s="86"/>
      <c r="HQ78" s="86"/>
      <c r="HR78" s="86"/>
      <c r="HS78" s="319" t="s">
        <v>174</v>
      </c>
      <c r="HT78" s="319"/>
      <c r="HU78" s="319"/>
      <c r="HV78" s="319"/>
      <c r="HW78" s="319"/>
      <c r="HX78" s="319"/>
      <c r="HY78" s="319"/>
      <c r="HZ78" s="89"/>
      <c r="IA78" s="89"/>
      <c r="IB78" s="89"/>
      <c r="IC78" s="89"/>
      <c r="ID78" s="89"/>
      <c r="IE78" s="89"/>
      <c r="IF78" s="89"/>
      <c r="IG78" s="89"/>
      <c r="IH78" s="89"/>
      <c r="II78" s="89"/>
      <c r="IJ78" s="89"/>
      <c r="IK78" s="89"/>
      <c r="IL78" s="89"/>
      <c r="IM78" s="89"/>
      <c r="IN78" s="89"/>
      <c r="IO78" s="89"/>
      <c r="IP78" s="89"/>
      <c r="IQ78" s="89"/>
    </row>
    <row r="79" spans="1:271" ht="15.95" thickBot="1">
      <c r="A79" s="90"/>
      <c r="B79" s="91"/>
      <c r="C79" s="92"/>
      <c r="D79" s="92"/>
      <c r="E79" s="92"/>
      <c r="F79" s="92"/>
      <c r="G79" s="92"/>
      <c r="H79" s="92"/>
      <c r="I79" s="92"/>
      <c r="J79" s="92"/>
      <c r="K79" s="92"/>
      <c r="L79" s="92"/>
      <c r="M79" s="92"/>
      <c r="N79" s="92"/>
      <c r="O79" s="92"/>
      <c r="P79" s="92"/>
      <c r="Q79" s="92"/>
      <c r="R79" s="92"/>
      <c r="S79" s="93"/>
      <c r="T79" s="93"/>
      <c r="U79" s="93"/>
      <c r="V79" s="93"/>
      <c r="W79" s="93"/>
      <c r="X79" s="93"/>
      <c r="Y79" s="93"/>
      <c r="Z79" s="93"/>
      <c r="AA79" s="93"/>
      <c r="AB79" s="93"/>
      <c r="AC79" s="93"/>
      <c r="AD79" s="93"/>
      <c r="AE79" s="93"/>
      <c r="AF79" s="94"/>
      <c r="AG79" s="91"/>
      <c r="AH79" s="92"/>
      <c r="AI79" s="92"/>
      <c r="AJ79" s="92"/>
      <c r="AK79" s="92"/>
      <c r="AL79" s="92"/>
      <c r="AM79" s="92"/>
      <c r="AN79" s="92"/>
      <c r="AO79" s="92"/>
      <c r="AP79" s="92"/>
      <c r="AQ79" s="92"/>
      <c r="AR79" s="92"/>
      <c r="AS79" s="92"/>
      <c r="AT79" s="92"/>
      <c r="AU79" s="95"/>
      <c r="AV79" s="95"/>
      <c r="AW79" s="95"/>
      <c r="AX79" s="95"/>
      <c r="AY79" s="95"/>
      <c r="AZ79" s="95"/>
      <c r="BA79" s="92"/>
      <c r="BB79" s="92"/>
      <c r="BC79" s="92"/>
      <c r="BD79" s="92"/>
      <c r="BE79" s="92"/>
      <c r="BF79" s="92"/>
      <c r="BG79" s="96"/>
      <c r="BH79" s="96"/>
      <c r="BI79" s="96"/>
      <c r="BJ79" s="96"/>
      <c r="BK79" s="92"/>
      <c r="BL79" s="92"/>
      <c r="BM79" s="91"/>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1"/>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1"/>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7"/>
      <c r="EO79" s="92"/>
      <c r="EP79" s="91"/>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1"/>
      <c r="FR79" s="92"/>
      <c r="FS79" s="92"/>
      <c r="FT79" s="92"/>
      <c r="FU79" s="92"/>
      <c r="FV79" s="92"/>
      <c r="FW79" s="92"/>
      <c r="FX79" s="92"/>
      <c r="FY79" s="92"/>
      <c r="FZ79" s="92"/>
      <c r="GA79" s="92"/>
      <c r="GB79" s="92"/>
      <c r="GC79" s="92"/>
      <c r="GD79" s="92"/>
      <c r="GE79" s="92"/>
      <c r="GF79" s="92"/>
      <c r="GG79" s="92"/>
      <c r="GH79" s="92"/>
      <c r="GI79" s="92"/>
      <c r="GJ79" s="92"/>
      <c r="GK79" s="92"/>
      <c r="GL79" s="92"/>
      <c r="GM79" s="92"/>
      <c r="GN79" s="92"/>
      <c r="GO79" s="92"/>
      <c r="GP79" s="92"/>
      <c r="GQ79" s="92"/>
      <c r="GR79" s="91"/>
      <c r="GS79" s="92"/>
      <c r="GT79" s="92"/>
      <c r="GU79" s="92"/>
      <c r="GV79" s="92"/>
      <c r="GW79" s="92"/>
      <c r="GX79" s="92"/>
      <c r="GY79" s="92"/>
      <c r="GZ79" s="92"/>
      <c r="HA79" s="92"/>
      <c r="HB79" s="92"/>
      <c r="HC79" s="92"/>
      <c r="HD79" s="92"/>
      <c r="HE79" s="92"/>
      <c r="HF79" s="92"/>
      <c r="HG79" s="92"/>
      <c r="HH79" s="92"/>
      <c r="HI79" s="92"/>
      <c r="HJ79" s="92"/>
      <c r="HK79" s="92"/>
      <c r="HL79" s="92"/>
      <c r="HM79" s="92"/>
      <c r="HN79" s="92"/>
      <c r="HO79" s="92"/>
      <c r="HP79" s="92"/>
      <c r="HQ79" s="92"/>
      <c r="HR79" s="92"/>
      <c r="HS79" s="91"/>
      <c r="HT79" s="92"/>
      <c r="HU79" s="92"/>
      <c r="HV79" s="92"/>
      <c r="HW79" s="92"/>
      <c r="HX79" s="92"/>
      <c r="HY79" s="92"/>
      <c r="HZ79" s="92"/>
      <c r="IA79" s="92"/>
      <c r="IB79" s="92"/>
      <c r="IC79" s="92"/>
      <c r="ID79" s="92"/>
      <c r="IE79" s="92"/>
      <c r="IF79" s="92"/>
      <c r="IG79" s="92"/>
      <c r="IH79" s="92"/>
      <c r="II79" s="92"/>
      <c r="IJ79" s="92"/>
      <c r="IK79" s="92"/>
      <c r="IL79" s="92"/>
      <c r="IM79" s="92"/>
      <c r="IN79" s="92"/>
      <c r="IO79" s="92"/>
      <c r="IP79" s="92"/>
      <c r="IQ79" s="92"/>
      <c r="IR79" s="97"/>
      <c r="IS79" s="97"/>
      <c r="IT79" s="97"/>
      <c r="IU79" s="97"/>
      <c r="IV79" s="97"/>
      <c r="IW79" s="97"/>
      <c r="IX79" s="97"/>
      <c r="IY79" s="97"/>
      <c r="IZ79" s="97"/>
      <c r="JA79" s="97"/>
      <c r="JB79" s="97"/>
      <c r="JC79" s="97"/>
      <c r="JD79" s="97"/>
      <c r="JE79" s="97"/>
      <c r="JF79" s="97"/>
      <c r="JG79" s="97"/>
      <c r="JH79" s="97"/>
      <c r="JI79" s="97"/>
      <c r="JJ79" s="97"/>
      <c r="JK79" s="97"/>
    </row>
    <row r="80" spans="1:271" ht="33" thickBot="1">
      <c r="A80" s="98" t="s">
        <v>17</v>
      </c>
      <c r="B80" s="99" t="s">
        <v>158</v>
      </c>
      <c r="C80" s="100" t="s">
        <v>176</v>
      </c>
      <c r="D80" s="100" t="s">
        <v>177</v>
      </c>
      <c r="E80" s="99" t="s">
        <v>178</v>
      </c>
      <c r="F80" s="99" t="s">
        <v>179</v>
      </c>
      <c r="G80" s="101" t="s">
        <v>180</v>
      </c>
      <c r="H80" s="101" t="s">
        <v>181</v>
      </c>
      <c r="I80" s="101" t="s">
        <v>182</v>
      </c>
      <c r="J80" s="102" t="s">
        <v>183</v>
      </c>
      <c r="K80" s="103" t="s">
        <v>184</v>
      </c>
      <c r="L80" s="103" t="s">
        <v>185</v>
      </c>
      <c r="M80" s="104" t="s">
        <v>186</v>
      </c>
      <c r="N80" s="104" t="s">
        <v>187</v>
      </c>
      <c r="O80" s="104" t="s">
        <v>188</v>
      </c>
      <c r="P80" s="104" t="s">
        <v>189</v>
      </c>
      <c r="Q80" s="104" t="s">
        <v>190</v>
      </c>
      <c r="R80" s="104" t="s">
        <v>191</v>
      </c>
      <c r="S80" s="104" t="s">
        <v>192</v>
      </c>
      <c r="T80" s="104" t="s">
        <v>193</v>
      </c>
      <c r="U80" s="104" t="s">
        <v>194</v>
      </c>
      <c r="V80" s="105" t="s">
        <v>195</v>
      </c>
      <c r="W80" s="105" t="s">
        <v>196</v>
      </c>
      <c r="X80" s="105" t="s">
        <v>160</v>
      </c>
      <c r="Y80" s="106" t="s">
        <v>197</v>
      </c>
      <c r="Z80" s="107" t="s">
        <v>162</v>
      </c>
      <c r="AA80" s="108" t="s">
        <v>198</v>
      </c>
      <c r="AB80" s="99" t="s">
        <v>199</v>
      </c>
      <c r="AC80" s="99" t="s">
        <v>200</v>
      </c>
      <c r="AD80" s="99" t="s">
        <v>201</v>
      </c>
      <c r="AE80" s="99" t="s">
        <v>202</v>
      </c>
      <c r="AF80" s="109" t="s">
        <v>203</v>
      </c>
      <c r="AG80" s="109" t="s">
        <v>204</v>
      </c>
      <c r="AH80" s="109" t="s">
        <v>205</v>
      </c>
      <c r="AI80" s="110" t="s">
        <v>206</v>
      </c>
      <c r="AJ80" s="110" t="s">
        <v>207</v>
      </c>
      <c r="AK80" s="110" t="s">
        <v>184</v>
      </c>
      <c r="AL80" s="110" t="s">
        <v>208</v>
      </c>
      <c r="AM80" s="109" t="s">
        <v>187</v>
      </c>
      <c r="AN80" s="109" t="s">
        <v>209</v>
      </c>
      <c r="AO80" s="109" t="s">
        <v>188</v>
      </c>
      <c r="AP80" s="109" t="s">
        <v>189</v>
      </c>
      <c r="AQ80" s="109" t="s">
        <v>190</v>
      </c>
      <c r="AR80" s="109" t="s">
        <v>191</v>
      </c>
      <c r="AS80" s="111" t="s">
        <v>210</v>
      </c>
      <c r="AT80" s="111" t="s">
        <v>192</v>
      </c>
      <c r="AU80" s="112" t="s">
        <v>211</v>
      </c>
      <c r="AV80" s="112" t="s">
        <v>194</v>
      </c>
      <c r="AW80" s="112" t="s">
        <v>195</v>
      </c>
      <c r="AX80" s="112" t="s">
        <v>196</v>
      </c>
      <c r="AY80" s="112" t="s">
        <v>160</v>
      </c>
      <c r="AZ80" s="112" t="s">
        <v>212</v>
      </c>
      <c r="BA80" s="110" t="s">
        <v>162</v>
      </c>
      <c r="BB80" s="21" t="s">
        <v>163</v>
      </c>
      <c r="BC80" s="99" t="s">
        <v>158</v>
      </c>
      <c r="BD80" s="100" t="s">
        <v>213</v>
      </c>
      <c r="BE80" s="100" t="s">
        <v>176</v>
      </c>
      <c r="BF80" s="100" t="s">
        <v>177</v>
      </c>
      <c r="BG80" s="99" t="s">
        <v>178</v>
      </c>
      <c r="BH80" s="99" t="s">
        <v>179</v>
      </c>
      <c r="BI80" s="101" t="s">
        <v>214</v>
      </c>
      <c r="BJ80" s="101" t="s">
        <v>180</v>
      </c>
      <c r="BK80" s="101" t="s">
        <v>181</v>
      </c>
      <c r="BL80" s="101" t="s">
        <v>182</v>
      </c>
      <c r="BM80" s="102" t="s">
        <v>183</v>
      </c>
      <c r="BN80" s="110" t="s">
        <v>207</v>
      </c>
      <c r="BO80" s="103" t="s">
        <v>184</v>
      </c>
      <c r="BP80" s="103" t="s">
        <v>185</v>
      </c>
      <c r="BQ80" s="104" t="s">
        <v>186</v>
      </c>
      <c r="BR80" s="104" t="s">
        <v>187</v>
      </c>
      <c r="BS80" s="104" t="s">
        <v>209</v>
      </c>
      <c r="BT80" s="104" t="s">
        <v>215</v>
      </c>
      <c r="BU80" s="104" t="s">
        <v>189</v>
      </c>
      <c r="BV80" s="104" t="s">
        <v>190</v>
      </c>
      <c r="BW80" s="104" t="s">
        <v>191</v>
      </c>
      <c r="BX80" s="104" t="s">
        <v>210</v>
      </c>
      <c r="BY80" s="104" t="s">
        <v>192</v>
      </c>
      <c r="BZ80" s="104" t="s">
        <v>216</v>
      </c>
      <c r="CA80" s="104" t="s">
        <v>217</v>
      </c>
      <c r="CB80" s="112" t="s">
        <v>195</v>
      </c>
      <c r="CC80" s="112" t="s">
        <v>196</v>
      </c>
      <c r="CD80" s="112" t="s">
        <v>160</v>
      </c>
      <c r="CE80" s="106" t="s">
        <v>197</v>
      </c>
      <c r="CF80" s="110" t="s">
        <v>162</v>
      </c>
      <c r="CG80" s="21" t="s">
        <v>163</v>
      </c>
      <c r="CH80" s="99" t="s">
        <v>158</v>
      </c>
      <c r="CI80" s="100" t="s">
        <v>213</v>
      </c>
      <c r="CJ80" s="100" t="s">
        <v>176</v>
      </c>
      <c r="CK80" s="100" t="s">
        <v>177</v>
      </c>
      <c r="CL80" s="99" t="s">
        <v>178</v>
      </c>
      <c r="CM80" s="99" t="s">
        <v>179</v>
      </c>
      <c r="CN80" s="101" t="s">
        <v>214</v>
      </c>
      <c r="CO80" s="101" t="s">
        <v>180</v>
      </c>
      <c r="CP80" s="101" t="s">
        <v>181</v>
      </c>
      <c r="CQ80" s="101" t="s">
        <v>182</v>
      </c>
      <c r="CR80" s="102" t="s">
        <v>183</v>
      </c>
      <c r="CS80" s="110" t="s">
        <v>207</v>
      </c>
      <c r="CT80" s="103" t="s">
        <v>184</v>
      </c>
      <c r="CU80" s="103" t="s">
        <v>185</v>
      </c>
      <c r="CV80" s="104" t="s">
        <v>186</v>
      </c>
      <c r="CW80" s="104" t="s">
        <v>187</v>
      </c>
      <c r="CX80" s="104" t="s">
        <v>209</v>
      </c>
      <c r="CY80" s="104" t="s">
        <v>215</v>
      </c>
      <c r="CZ80" s="104" t="s">
        <v>189</v>
      </c>
      <c r="DA80" s="104" t="s">
        <v>218</v>
      </c>
      <c r="DB80" s="104" t="s">
        <v>191</v>
      </c>
      <c r="DC80" s="104" t="s">
        <v>210</v>
      </c>
      <c r="DD80" s="104" t="s">
        <v>192</v>
      </c>
      <c r="DE80" s="104" t="s">
        <v>216</v>
      </c>
      <c r="DF80" s="104" t="s">
        <v>194</v>
      </c>
      <c r="DG80" s="109" t="s">
        <v>195</v>
      </c>
      <c r="DH80" s="109" t="s">
        <v>196</v>
      </c>
      <c r="DI80" s="109" t="s">
        <v>160</v>
      </c>
      <c r="DJ80" s="106" t="s">
        <v>219</v>
      </c>
      <c r="DK80" s="110" t="s">
        <v>162</v>
      </c>
      <c r="DL80" s="21" t="s">
        <v>163</v>
      </c>
      <c r="DM80" s="99" t="s">
        <v>158</v>
      </c>
      <c r="DN80" s="100" t="s">
        <v>213</v>
      </c>
      <c r="DO80" s="100" t="s">
        <v>176</v>
      </c>
      <c r="DP80" s="100" t="s">
        <v>177</v>
      </c>
      <c r="DQ80" s="99" t="s">
        <v>178</v>
      </c>
      <c r="DR80" s="99" t="s">
        <v>179</v>
      </c>
      <c r="DS80" s="101" t="s">
        <v>214</v>
      </c>
      <c r="DT80" s="101" t="s">
        <v>180</v>
      </c>
      <c r="DU80" s="101" t="s">
        <v>181</v>
      </c>
      <c r="DV80" s="101" t="s">
        <v>182</v>
      </c>
      <c r="DW80" s="102" t="s">
        <v>183</v>
      </c>
      <c r="DX80" s="110" t="s">
        <v>207</v>
      </c>
      <c r="DY80" s="103" t="s">
        <v>184</v>
      </c>
      <c r="DZ80" s="103" t="s">
        <v>185</v>
      </c>
      <c r="EA80" s="104" t="s">
        <v>186</v>
      </c>
      <c r="EB80" s="104" t="s">
        <v>187</v>
      </c>
      <c r="EC80" s="104" t="s">
        <v>209</v>
      </c>
      <c r="ED80" s="104" t="s">
        <v>215</v>
      </c>
      <c r="EE80" s="104" t="s">
        <v>189</v>
      </c>
      <c r="EF80" s="104" t="s">
        <v>190</v>
      </c>
      <c r="EG80" s="104" t="s">
        <v>191</v>
      </c>
      <c r="EH80" s="104" t="s">
        <v>220</v>
      </c>
      <c r="EI80" s="104" t="s">
        <v>192</v>
      </c>
      <c r="EJ80" s="104" t="s">
        <v>216</v>
      </c>
      <c r="EK80" s="104" t="s">
        <v>194</v>
      </c>
      <c r="EL80" s="109" t="s">
        <v>195</v>
      </c>
      <c r="EM80" s="109" t="s">
        <v>196</v>
      </c>
      <c r="EN80" s="109" t="s">
        <v>160</v>
      </c>
      <c r="EO80" s="106" t="s">
        <v>197</v>
      </c>
      <c r="EP80" s="110" t="s">
        <v>162</v>
      </c>
      <c r="EQ80" s="21" t="s">
        <v>163</v>
      </c>
      <c r="ER80" s="99" t="s">
        <v>158</v>
      </c>
      <c r="ES80" s="100" t="s">
        <v>213</v>
      </c>
      <c r="ET80" s="100" t="s">
        <v>176</v>
      </c>
      <c r="EU80" s="100" t="s">
        <v>177</v>
      </c>
      <c r="EV80" s="99" t="s">
        <v>178</v>
      </c>
      <c r="EW80" s="99" t="s">
        <v>179</v>
      </c>
      <c r="EX80" s="101" t="s">
        <v>214</v>
      </c>
      <c r="EY80" s="101" t="s">
        <v>180</v>
      </c>
      <c r="EZ80" s="101" t="s">
        <v>181</v>
      </c>
      <c r="FA80" s="101" t="s">
        <v>182</v>
      </c>
      <c r="FB80" s="102" t="s">
        <v>183</v>
      </c>
      <c r="FC80" s="110" t="s">
        <v>207</v>
      </c>
      <c r="FD80" s="103" t="s">
        <v>184</v>
      </c>
      <c r="FE80" s="103" t="s">
        <v>185</v>
      </c>
      <c r="FF80" s="104" t="s">
        <v>186</v>
      </c>
      <c r="FG80" s="104" t="s">
        <v>187</v>
      </c>
      <c r="FH80" s="104" t="s">
        <v>209</v>
      </c>
      <c r="FI80" s="104" t="s">
        <v>215</v>
      </c>
      <c r="FJ80" s="104" t="s">
        <v>189</v>
      </c>
      <c r="FK80" s="104" t="s">
        <v>218</v>
      </c>
      <c r="FL80" s="104" t="s">
        <v>191</v>
      </c>
      <c r="FM80" s="104" t="s">
        <v>210</v>
      </c>
      <c r="FN80" s="104" t="s">
        <v>192</v>
      </c>
      <c r="FO80" s="104" t="s">
        <v>216</v>
      </c>
      <c r="FP80" s="104" t="s">
        <v>194</v>
      </c>
      <c r="FQ80" s="109" t="s">
        <v>195</v>
      </c>
      <c r="FR80" s="109" t="s">
        <v>196</v>
      </c>
      <c r="FS80" s="109" t="s">
        <v>160</v>
      </c>
      <c r="FT80" s="106" t="s">
        <v>197</v>
      </c>
      <c r="FU80" s="110" t="s">
        <v>162</v>
      </c>
      <c r="FV80" s="21" t="s">
        <v>163</v>
      </c>
      <c r="FW80" s="99" t="s">
        <v>158</v>
      </c>
      <c r="FX80" s="100" t="s">
        <v>213</v>
      </c>
      <c r="FY80" s="100" t="s">
        <v>176</v>
      </c>
      <c r="FZ80" s="100" t="s">
        <v>177</v>
      </c>
      <c r="GA80" s="99" t="s">
        <v>178</v>
      </c>
      <c r="GB80" s="99" t="s">
        <v>179</v>
      </c>
      <c r="GC80" s="101" t="s">
        <v>214</v>
      </c>
      <c r="GD80" s="101" t="s">
        <v>180</v>
      </c>
      <c r="GE80" s="101" t="s">
        <v>181</v>
      </c>
      <c r="GF80" s="101" t="s">
        <v>182</v>
      </c>
      <c r="GG80" s="102" t="s">
        <v>183</v>
      </c>
      <c r="GH80" s="110" t="s">
        <v>207</v>
      </c>
      <c r="GI80" s="103" t="s">
        <v>184</v>
      </c>
      <c r="GJ80" s="103" t="s">
        <v>185</v>
      </c>
      <c r="GK80" s="104" t="s">
        <v>186</v>
      </c>
      <c r="GL80" s="104" t="s">
        <v>187</v>
      </c>
      <c r="GM80" s="104" t="s">
        <v>209</v>
      </c>
      <c r="GN80" s="104" t="s">
        <v>215</v>
      </c>
      <c r="GO80" s="104" t="s">
        <v>189</v>
      </c>
      <c r="GP80" s="104" t="s">
        <v>190</v>
      </c>
      <c r="GQ80" s="104" t="s">
        <v>191</v>
      </c>
      <c r="GR80" s="104" t="s">
        <v>221</v>
      </c>
      <c r="GS80" s="104" t="s">
        <v>192</v>
      </c>
      <c r="GT80" s="104" t="s">
        <v>216</v>
      </c>
      <c r="GU80" s="104" t="s">
        <v>194</v>
      </c>
      <c r="GV80" s="109" t="s">
        <v>195</v>
      </c>
      <c r="GW80" s="109" t="s">
        <v>196</v>
      </c>
      <c r="GX80" s="109" t="s">
        <v>160</v>
      </c>
      <c r="GY80" s="106" t="s">
        <v>197</v>
      </c>
      <c r="GZ80" s="110" t="s">
        <v>162</v>
      </c>
      <c r="HA80" s="21" t="s">
        <v>163</v>
      </c>
      <c r="HB80" s="99" t="s">
        <v>158</v>
      </c>
      <c r="HC80" s="100" t="s">
        <v>213</v>
      </c>
      <c r="HD80" s="100" t="s">
        <v>176</v>
      </c>
      <c r="HE80" s="100" t="s">
        <v>177</v>
      </c>
      <c r="HF80" s="99" t="s">
        <v>178</v>
      </c>
      <c r="HG80" s="99" t="s">
        <v>179</v>
      </c>
      <c r="HH80" s="101" t="s">
        <v>214</v>
      </c>
      <c r="HI80" s="101" t="s">
        <v>180</v>
      </c>
      <c r="HJ80" s="101" t="s">
        <v>181</v>
      </c>
      <c r="HK80" s="101" t="s">
        <v>182</v>
      </c>
      <c r="HL80" s="102" t="s">
        <v>183</v>
      </c>
      <c r="HM80" s="110" t="s">
        <v>207</v>
      </c>
      <c r="HN80" s="103" t="s">
        <v>184</v>
      </c>
      <c r="HO80" s="103" t="s">
        <v>185</v>
      </c>
      <c r="HP80" s="104" t="s">
        <v>186</v>
      </c>
      <c r="HQ80" s="104" t="s">
        <v>187</v>
      </c>
      <c r="HR80" s="104" t="s">
        <v>209</v>
      </c>
      <c r="HS80" s="104" t="s">
        <v>215</v>
      </c>
      <c r="HT80" s="104" t="s">
        <v>189</v>
      </c>
      <c r="HU80" s="104" t="s">
        <v>218</v>
      </c>
      <c r="HV80" s="104" t="s">
        <v>191</v>
      </c>
      <c r="HW80" s="104" t="s">
        <v>210</v>
      </c>
      <c r="HX80" s="104" t="s">
        <v>192</v>
      </c>
      <c r="HY80" s="104" t="s">
        <v>216</v>
      </c>
      <c r="HZ80" s="104" t="s">
        <v>194</v>
      </c>
      <c r="IA80" s="109" t="s">
        <v>195</v>
      </c>
      <c r="IB80" s="109" t="s">
        <v>196</v>
      </c>
      <c r="IC80" s="109" t="s">
        <v>160</v>
      </c>
      <c r="ID80" s="106" t="s">
        <v>197</v>
      </c>
      <c r="IE80" s="110" t="s">
        <v>162</v>
      </c>
      <c r="IF80" s="21" t="s">
        <v>163</v>
      </c>
      <c r="IG80" s="99" t="s">
        <v>158</v>
      </c>
      <c r="IH80" s="100" t="s">
        <v>213</v>
      </c>
      <c r="II80" s="100" t="s">
        <v>176</v>
      </c>
      <c r="IJ80" s="100" t="s">
        <v>177</v>
      </c>
      <c r="IK80" s="99" t="s">
        <v>178</v>
      </c>
      <c r="IL80" s="99" t="s">
        <v>179</v>
      </c>
      <c r="IM80" s="101" t="s">
        <v>214</v>
      </c>
      <c r="IN80" s="101" t="s">
        <v>180</v>
      </c>
      <c r="IO80" s="101" t="s">
        <v>181</v>
      </c>
      <c r="IP80" s="101" t="s">
        <v>182</v>
      </c>
      <c r="IQ80" s="102" t="s">
        <v>183</v>
      </c>
      <c r="IR80" s="110" t="s">
        <v>207</v>
      </c>
      <c r="IS80" s="103" t="s">
        <v>184</v>
      </c>
      <c r="IT80" s="103" t="s">
        <v>185</v>
      </c>
      <c r="IU80" s="104" t="s">
        <v>186</v>
      </c>
      <c r="IV80" s="104" t="s">
        <v>187</v>
      </c>
      <c r="IW80" s="104" t="s">
        <v>209</v>
      </c>
      <c r="IX80" s="104" t="s">
        <v>215</v>
      </c>
      <c r="IY80" s="104" t="s">
        <v>189</v>
      </c>
      <c r="IZ80" s="104" t="s">
        <v>218</v>
      </c>
      <c r="JA80" s="104" t="s">
        <v>191</v>
      </c>
      <c r="JB80" s="104" t="s">
        <v>210</v>
      </c>
      <c r="JC80" s="104" t="s">
        <v>192</v>
      </c>
      <c r="JD80" s="104" t="s">
        <v>216</v>
      </c>
      <c r="JE80" s="104" t="s">
        <v>194</v>
      </c>
      <c r="JF80" s="109" t="s">
        <v>195</v>
      </c>
      <c r="JG80" s="109" t="s">
        <v>196</v>
      </c>
      <c r="JH80" s="109" t="s">
        <v>160</v>
      </c>
      <c r="JI80" s="106" t="s">
        <v>197</v>
      </c>
      <c r="JJ80" s="110" t="s">
        <v>162</v>
      </c>
      <c r="JK80" s="21" t="s">
        <v>163</v>
      </c>
    </row>
    <row r="81" spans="1:271" ht="15.95" thickBot="1">
      <c r="A81" s="113" t="s">
        <v>90</v>
      </c>
      <c r="B81" s="114">
        <v>2086.5</v>
      </c>
      <c r="C81" s="114">
        <v>1865.8</v>
      </c>
      <c r="D81" s="114">
        <v>1908.9</v>
      </c>
      <c r="E81" s="114">
        <v>1953.4</v>
      </c>
      <c r="F81" s="114">
        <v>1972.9</v>
      </c>
      <c r="G81" s="114">
        <v>2006.4</v>
      </c>
      <c r="H81" s="114">
        <v>2028.8</v>
      </c>
      <c r="I81" s="114">
        <v>2009</v>
      </c>
      <c r="J81" s="114">
        <v>2012.5</v>
      </c>
      <c r="K81" s="115">
        <v>2020.9</v>
      </c>
      <c r="L81" s="115">
        <v>2023.5</v>
      </c>
      <c r="M81" s="116">
        <v>2007.8</v>
      </c>
      <c r="N81" s="116">
        <v>2007.8</v>
      </c>
      <c r="O81" s="116">
        <v>2028.8</v>
      </c>
      <c r="P81" s="116">
        <v>2032.8</v>
      </c>
      <c r="Q81" s="117">
        <v>2044.1</v>
      </c>
      <c r="R81" s="117">
        <v>2058.5</v>
      </c>
      <c r="S81" s="117">
        <v>2052.8000000000002</v>
      </c>
      <c r="T81" s="117">
        <v>2055.8000000000002</v>
      </c>
      <c r="U81" s="118">
        <v>2064.1</v>
      </c>
      <c r="V81" s="119">
        <v>2066.9</v>
      </c>
      <c r="W81" s="119">
        <v>2067.5</v>
      </c>
      <c r="X81" s="120">
        <v>2079.6</v>
      </c>
      <c r="Y81" s="119">
        <v>2079.1</v>
      </c>
      <c r="Z81" s="121">
        <f t="shared" ref="Z81:Z134" si="18">Y81-B81</f>
        <v>-7.4000000000000909</v>
      </c>
      <c r="AA81" s="122">
        <v>95</v>
      </c>
      <c r="AB81" s="122">
        <v>94.3</v>
      </c>
      <c r="AC81" s="122">
        <v>89.4</v>
      </c>
      <c r="AD81" s="122">
        <v>92.2</v>
      </c>
      <c r="AE81" s="122">
        <v>94.4</v>
      </c>
      <c r="AF81" s="122">
        <v>93.4</v>
      </c>
      <c r="AG81" s="122">
        <v>93.4</v>
      </c>
      <c r="AH81" s="122">
        <v>98.7</v>
      </c>
      <c r="AI81" s="122">
        <v>96.4</v>
      </c>
      <c r="AJ81" s="122">
        <v>95.4</v>
      </c>
      <c r="AK81" s="122">
        <v>94.6</v>
      </c>
      <c r="AL81" s="122">
        <v>93.7</v>
      </c>
      <c r="AM81" s="122">
        <v>89.5</v>
      </c>
      <c r="AN81" s="122">
        <v>88.7</v>
      </c>
      <c r="AO81" s="122">
        <v>89.6</v>
      </c>
      <c r="AP81" s="122">
        <v>89.5</v>
      </c>
      <c r="AQ81" s="122">
        <v>91.2</v>
      </c>
      <c r="AR81" s="123">
        <v>92.5</v>
      </c>
      <c r="AS81" s="123">
        <v>94.9</v>
      </c>
      <c r="AT81" s="123">
        <v>97.3</v>
      </c>
      <c r="AU81" s="123">
        <v>98.7</v>
      </c>
      <c r="AV81" s="123">
        <v>98</v>
      </c>
      <c r="AW81" s="123">
        <v>98.7</v>
      </c>
      <c r="AX81" s="123">
        <v>98.7</v>
      </c>
      <c r="AY81" s="123">
        <v>99.2</v>
      </c>
      <c r="AZ81" s="123">
        <v>99.4</v>
      </c>
      <c r="BA81" s="122">
        <f t="shared" ref="BA81:BA134" si="19">AZ81-AA81</f>
        <v>4.4000000000000057</v>
      </c>
      <c r="BB81" s="124">
        <f t="shared" ref="BB81:BB131" si="20">BA81/AA81</f>
        <v>4.6315789473684268E-2</v>
      </c>
      <c r="BC81" s="125">
        <v>270.7</v>
      </c>
      <c r="BD81" s="125">
        <v>273.10000000000002</v>
      </c>
      <c r="BE81" s="125">
        <v>268.39999999999998</v>
      </c>
      <c r="BF81" s="125">
        <v>248.3</v>
      </c>
      <c r="BG81" s="125">
        <v>258.5</v>
      </c>
      <c r="BH81" s="125">
        <v>260.89999999999998</v>
      </c>
      <c r="BI81" s="125">
        <v>265.89999999999998</v>
      </c>
      <c r="BJ81" s="125">
        <v>263.8</v>
      </c>
      <c r="BK81" s="125">
        <v>264.3</v>
      </c>
      <c r="BL81" s="125">
        <v>261.39999999999998</v>
      </c>
      <c r="BM81" s="125">
        <v>260.60000000000002</v>
      </c>
      <c r="BN81" s="125">
        <v>264.10000000000002</v>
      </c>
      <c r="BO81" s="125">
        <v>267.10000000000002</v>
      </c>
      <c r="BP81" s="125">
        <v>267.39999999999998</v>
      </c>
      <c r="BQ81" s="125">
        <v>265.5</v>
      </c>
      <c r="BR81" s="125">
        <v>267.39999999999998</v>
      </c>
      <c r="BS81" s="125">
        <v>268.7</v>
      </c>
      <c r="BT81" s="125">
        <v>267.10000000000002</v>
      </c>
      <c r="BU81" s="125">
        <v>267.60000000000002</v>
      </c>
      <c r="BV81" s="125">
        <v>266.7</v>
      </c>
      <c r="BW81" s="126">
        <v>267.89999999999998</v>
      </c>
      <c r="BX81" s="126">
        <v>269</v>
      </c>
      <c r="BY81" s="126">
        <v>265.8</v>
      </c>
      <c r="BZ81" s="126">
        <v>266</v>
      </c>
      <c r="CA81" s="127">
        <v>267.89999999999998</v>
      </c>
      <c r="CB81" s="128">
        <v>266.60000000000002</v>
      </c>
      <c r="CC81" s="129">
        <v>267.89999999999998</v>
      </c>
      <c r="CD81" s="128">
        <v>268.3</v>
      </c>
      <c r="CE81" s="128">
        <v>269.10000000000002</v>
      </c>
      <c r="CF81" s="130">
        <f t="shared" ref="CF81:CF134" si="21">CE81-BC81</f>
        <v>-1.5999999999999659</v>
      </c>
      <c r="CG81" s="131">
        <f t="shared" ref="CG81:CG131" si="22">CF81/AA81</f>
        <v>-1.6842105263157537E-2</v>
      </c>
      <c r="CH81" s="122">
        <v>383.6</v>
      </c>
      <c r="CI81" s="122">
        <v>382.8</v>
      </c>
      <c r="CJ81" s="122">
        <v>367.3</v>
      </c>
      <c r="CK81" s="122">
        <v>374</v>
      </c>
      <c r="CL81" s="122">
        <v>382.3</v>
      </c>
      <c r="CM81" s="122">
        <v>381.1</v>
      </c>
      <c r="CN81" s="122">
        <v>388.6</v>
      </c>
      <c r="CO81" s="122">
        <v>385.9</v>
      </c>
      <c r="CP81" s="122">
        <v>386.7</v>
      </c>
      <c r="CQ81" s="122">
        <v>378.9</v>
      </c>
      <c r="CR81" s="122">
        <v>379.1</v>
      </c>
      <c r="CS81" s="122">
        <v>377.2</v>
      </c>
      <c r="CT81" s="122">
        <v>381.2</v>
      </c>
      <c r="CU81" s="122">
        <v>380.4</v>
      </c>
      <c r="CV81" s="122">
        <v>379.3</v>
      </c>
      <c r="CW81" s="122">
        <v>380.9</v>
      </c>
      <c r="CX81" s="122">
        <v>383</v>
      </c>
      <c r="CY81" s="122">
        <v>382.1</v>
      </c>
      <c r="CZ81" s="122">
        <v>383.8</v>
      </c>
      <c r="DA81" s="122">
        <v>387.1</v>
      </c>
      <c r="DB81" s="123">
        <v>387.6</v>
      </c>
      <c r="DC81" s="123">
        <v>387.1</v>
      </c>
      <c r="DD81" s="132">
        <v>398.1</v>
      </c>
      <c r="DE81" s="133">
        <v>399.7</v>
      </c>
      <c r="DF81" s="133">
        <v>403.7</v>
      </c>
      <c r="DG81" s="134">
        <v>404.4</v>
      </c>
      <c r="DH81" s="134">
        <v>403.3</v>
      </c>
      <c r="DI81" s="135">
        <v>401.2</v>
      </c>
      <c r="DJ81" s="134">
        <v>400.9</v>
      </c>
      <c r="DK81" s="136">
        <f t="shared" ref="DK81:DK134" si="23">DJ81-CH81</f>
        <v>17.299999999999955</v>
      </c>
      <c r="DL81" s="124">
        <f t="shared" ref="DL81:DL131" si="24">DK81/CH81</f>
        <v>4.5099061522419062E-2</v>
      </c>
      <c r="DM81" s="125">
        <v>97.8</v>
      </c>
      <c r="DN81" s="125">
        <v>96.1</v>
      </c>
      <c r="DO81" s="125">
        <v>93.5</v>
      </c>
      <c r="DP81" s="125">
        <v>94.5</v>
      </c>
      <c r="DQ81" s="125">
        <v>95.8</v>
      </c>
      <c r="DR81" s="125">
        <v>95.9</v>
      </c>
      <c r="DS81" s="125">
        <v>96</v>
      </c>
      <c r="DT81" s="125">
        <v>96.3</v>
      </c>
      <c r="DU81" s="125">
        <v>96.6</v>
      </c>
      <c r="DV81" s="125">
        <v>96.8</v>
      </c>
      <c r="DW81" s="125">
        <v>97</v>
      </c>
      <c r="DX81" s="125">
        <v>96</v>
      </c>
      <c r="DY81" s="125">
        <v>95.2</v>
      </c>
      <c r="DZ81" s="125">
        <v>97.2</v>
      </c>
      <c r="EA81" s="125">
        <v>95.7</v>
      </c>
      <c r="EB81" s="125">
        <v>95.8</v>
      </c>
      <c r="EC81" s="125">
        <v>96.2</v>
      </c>
      <c r="ED81" s="125">
        <v>96.6</v>
      </c>
      <c r="EE81" s="125">
        <v>97.2</v>
      </c>
      <c r="EF81" s="125">
        <v>98.1</v>
      </c>
      <c r="EG81" s="126">
        <v>98.3</v>
      </c>
      <c r="EH81" s="126">
        <v>98.4</v>
      </c>
      <c r="EI81" s="127">
        <v>98</v>
      </c>
      <c r="EJ81" s="137">
        <v>97.3</v>
      </c>
      <c r="EK81" s="137">
        <v>98.2</v>
      </c>
      <c r="EL81" s="138">
        <v>97.1</v>
      </c>
      <c r="EM81" s="138">
        <v>97.1</v>
      </c>
      <c r="EN81" s="138">
        <v>97.5</v>
      </c>
      <c r="EO81" s="138">
        <v>97</v>
      </c>
      <c r="EP81" s="130">
        <f t="shared" ref="EP81:EP134" si="25">EO81-DM81</f>
        <v>-0.79999999999999716</v>
      </c>
      <c r="EQ81" s="131">
        <f t="shared" ref="EQ81:EQ131" si="26">EP81/DM81</f>
        <v>-8.1799591002044703E-3</v>
      </c>
      <c r="ER81" s="122">
        <v>253.2</v>
      </c>
      <c r="ES81" s="122">
        <v>218.6</v>
      </c>
      <c r="ET81" s="122">
        <v>219.3</v>
      </c>
      <c r="EU81" s="122">
        <v>222.7</v>
      </c>
      <c r="EV81" s="122">
        <v>227.2</v>
      </c>
      <c r="EW81" s="122">
        <v>231.1</v>
      </c>
      <c r="EX81" s="122">
        <v>238.2</v>
      </c>
      <c r="EY81" s="122">
        <v>246.2</v>
      </c>
      <c r="EZ81" s="122">
        <v>252.8</v>
      </c>
      <c r="FA81" s="122">
        <v>251.5</v>
      </c>
      <c r="FB81" s="122">
        <v>250.4</v>
      </c>
      <c r="FC81" s="122">
        <v>251.5</v>
      </c>
      <c r="FD81" s="122">
        <v>251.8</v>
      </c>
      <c r="FE81" s="122">
        <v>252.6</v>
      </c>
      <c r="FF81" s="122">
        <v>246.5</v>
      </c>
      <c r="FG81" s="122">
        <v>245.6</v>
      </c>
      <c r="FH81" s="122">
        <v>244.9</v>
      </c>
      <c r="FI81" s="122">
        <v>246.3</v>
      </c>
      <c r="FJ81" s="122">
        <v>248.3</v>
      </c>
      <c r="FK81" s="122">
        <v>252.5</v>
      </c>
      <c r="FL81" s="123">
        <v>255.3</v>
      </c>
      <c r="FM81" s="123">
        <v>253</v>
      </c>
      <c r="FN81" s="123">
        <v>249.7</v>
      </c>
      <c r="FO81" s="123">
        <v>250.1</v>
      </c>
      <c r="FP81" s="132">
        <v>2022</v>
      </c>
      <c r="FQ81" s="134">
        <v>252.8</v>
      </c>
      <c r="FR81" s="134">
        <v>252.6</v>
      </c>
      <c r="FS81" s="135">
        <v>259.60000000000002</v>
      </c>
      <c r="FT81" s="134">
        <v>252</v>
      </c>
      <c r="FU81" s="139">
        <f t="shared" ref="FU81:FU134" si="27">FT81-ER81</f>
        <v>-1.1999999999999886</v>
      </c>
      <c r="FV81" s="124">
        <f t="shared" ref="FV81:FV131" si="28">FU81/ER81</f>
        <v>-4.7393364928909505E-3</v>
      </c>
      <c r="FW81" s="125">
        <v>252.3</v>
      </c>
      <c r="FX81" s="125">
        <v>249.1</v>
      </c>
      <c r="FY81" s="125">
        <v>220.6</v>
      </c>
      <c r="FZ81" s="125">
        <v>228.8</v>
      </c>
      <c r="GA81" s="125">
        <v>233.2</v>
      </c>
      <c r="GB81" s="125">
        <v>232.2</v>
      </c>
      <c r="GC81" s="125">
        <v>231</v>
      </c>
      <c r="GD81" s="125">
        <v>232.5</v>
      </c>
      <c r="GE81" s="125">
        <v>234.5</v>
      </c>
      <c r="GF81" s="125">
        <v>236.3</v>
      </c>
      <c r="GG81" s="125">
        <v>237.2</v>
      </c>
      <c r="GH81" s="125">
        <v>237.7</v>
      </c>
      <c r="GI81" s="125">
        <v>236.4</v>
      </c>
      <c r="GJ81" s="125">
        <v>238.8</v>
      </c>
      <c r="GK81" s="125">
        <v>238.8</v>
      </c>
      <c r="GL81" s="125">
        <v>240.7</v>
      </c>
      <c r="GM81" s="125">
        <v>242.3</v>
      </c>
      <c r="GN81" s="125">
        <v>243.2</v>
      </c>
      <c r="GO81" s="125">
        <v>242.1</v>
      </c>
      <c r="GP81" s="125">
        <v>242.4</v>
      </c>
      <c r="GQ81" s="126">
        <v>245.6</v>
      </c>
      <c r="GR81" s="126">
        <v>244.2</v>
      </c>
      <c r="GS81" s="127">
        <v>237.8</v>
      </c>
      <c r="GT81" s="137">
        <v>238.9</v>
      </c>
      <c r="GU81" s="137">
        <v>238.7</v>
      </c>
      <c r="GV81" s="138">
        <v>241.2</v>
      </c>
      <c r="GW81" s="138">
        <v>242</v>
      </c>
      <c r="GX81" s="138">
        <v>243</v>
      </c>
      <c r="GY81" s="138">
        <v>245.8</v>
      </c>
      <c r="GZ81" s="130">
        <f t="shared" ref="GZ81:GZ134" si="29">GY81-FW81</f>
        <v>-6.5</v>
      </c>
      <c r="HA81" s="131">
        <f t="shared" ref="HA81:HA131" si="30">GZ81/FW81</f>
        <v>-2.5762980578676178E-2</v>
      </c>
      <c r="HB81" s="122">
        <v>209.1</v>
      </c>
      <c r="HC81" s="122">
        <v>205.5</v>
      </c>
      <c r="HD81" s="122">
        <v>123.1</v>
      </c>
      <c r="HE81" s="122">
        <v>144.6</v>
      </c>
      <c r="HF81" s="122">
        <v>167.1</v>
      </c>
      <c r="HG81" s="122">
        <v>173.5</v>
      </c>
      <c r="HH81" s="122">
        <v>174.4</v>
      </c>
      <c r="HI81" s="122">
        <v>178.5</v>
      </c>
      <c r="HJ81" s="122">
        <v>181.9</v>
      </c>
      <c r="HK81" s="122">
        <v>185.2</v>
      </c>
      <c r="HL81" s="122">
        <v>188.8</v>
      </c>
      <c r="HM81" s="122">
        <v>189.7</v>
      </c>
      <c r="HN81" s="122">
        <v>190.4</v>
      </c>
      <c r="HO81" s="122">
        <v>187.5</v>
      </c>
      <c r="HP81" s="122">
        <v>185.8</v>
      </c>
      <c r="HQ81" s="122">
        <v>187.1</v>
      </c>
      <c r="HR81" s="122">
        <v>194.7</v>
      </c>
      <c r="HS81" s="122">
        <v>195.6</v>
      </c>
      <c r="HT81" s="122">
        <v>195.5</v>
      </c>
      <c r="HU81" s="122">
        <v>196.3</v>
      </c>
      <c r="HV81" s="123">
        <v>201.9</v>
      </c>
      <c r="HW81" s="123">
        <v>200.5</v>
      </c>
      <c r="HX81" s="132">
        <v>193.6</v>
      </c>
      <c r="HY81" s="133">
        <v>192.4</v>
      </c>
      <c r="HZ81" s="133">
        <v>192.8</v>
      </c>
      <c r="IA81" s="134">
        <v>193</v>
      </c>
      <c r="IB81" s="134">
        <v>193.2</v>
      </c>
      <c r="IC81" s="134">
        <v>193.3</v>
      </c>
      <c r="ID81" s="134">
        <v>193.6</v>
      </c>
      <c r="IE81" s="139">
        <f t="shared" ref="IE81:IE134" si="31">ID81-HB81</f>
        <v>-15.5</v>
      </c>
      <c r="IF81" s="124">
        <f t="shared" ref="IF81:IF131" si="32">IE81/HB81</f>
        <v>-7.4127211860353898E-2</v>
      </c>
      <c r="IG81" s="125">
        <v>394.5</v>
      </c>
      <c r="IH81" s="125">
        <v>395.6</v>
      </c>
      <c r="II81" s="125">
        <v>388.7</v>
      </c>
      <c r="IJ81" s="125">
        <v>377.4</v>
      </c>
      <c r="IK81" s="125">
        <v>372.9</v>
      </c>
      <c r="IL81" s="125">
        <v>380.7</v>
      </c>
      <c r="IM81" s="125">
        <v>387.2</v>
      </c>
      <c r="IN81" s="125">
        <v>385.3</v>
      </c>
      <c r="IO81" s="125">
        <v>386.7</v>
      </c>
      <c r="IP81" s="125">
        <v>384.5</v>
      </c>
      <c r="IQ81" s="125">
        <v>383.4</v>
      </c>
      <c r="IR81" s="125">
        <v>383.1</v>
      </c>
      <c r="IS81" s="125">
        <v>383.9</v>
      </c>
      <c r="IT81" s="125">
        <v>384.8</v>
      </c>
      <c r="IU81" s="125">
        <v>385.5</v>
      </c>
      <c r="IV81" s="125">
        <v>381.8</v>
      </c>
      <c r="IW81" s="125">
        <v>385.2</v>
      </c>
      <c r="IX81" s="125">
        <v>387.3</v>
      </c>
      <c r="IY81" s="125">
        <v>387.8</v>
      </c>
      <c r="IZ81" s="140">
        <v>387.9</v>
      </c>
      <c r="JA81" s="137">
        <v>387.2</v>
      </c>
      <c r="JB81" s="137">
        <v>387.4</v>
      </c>
      <c r="JC81" s="137">
        <v>387.2</v>
      </c>
      <c r="JD81" s="137">
        <v>386.8</v>
      </c>
      <c r="JE81" s="137">
        <v>385.7</v>
      </c>
      <c r="JF81" s="138">
        <v>385.9</v>
      </c>
      <c r="JG81" s="138">
        <v>386.6</v>
      </c>
      <c r="JH81" s="138">
        <v>390.8</v>
      </c>
      <c r="JI81" s="138">
        <v>393.7</v>
      </c>
      <c r="JJ81" s="128">
        <f t="shared" ref="JJ81:JJ134" si="33">JI81-IG81</f>
        <v>-0.80000000000001137</v>
      </c>
      <c r="JK81" s="141">
        <f t="shared" ref="JK81:JK131" si="34">JJ81/IG81</f>
        <v>-2.0278833967047184E-3</v>
      </c>
    </row>
    <row r="82" spans="1:271" ht="15.95" thickBot="1">
      <c r="A82" s="113" t="s">
        <v>91</v>
      </c>
      <c r="B82" s="114">
        <v>329.8</v>
      </c>
      <c r="C82" s="114">
        <v>281.3</v>
      </c>
      <c r="D82" s="114">
        <v>287.60000000000002</v>
      </c>
      <c r="E82" s="114">
        <v>291.8</v>
      </c>
      <c r="F82" s="114">
        <v>291.7</v>
      </c>
      <c r="G82" s="114">
        <v>300.7</v>
      </c>
      <c r="H82" s="114">
        <v>308.5</v>
      </c>
      <c r="I82" s="114">
        <v>304.5</v>
      </c>
      <c r="J82" s="114">
        <v>304.10000000000002</v>
      </c>
      <c r="K82" s="115">
        <v>305</v>
      </c>
      <c r="L82" s="115">
        <v>305.8</v>
      </c>
      <c r="M82" s="116">
        <v>305.89999999999998</v>
      </c>
      <c r="N82" s="116">
        <v>304.89999999999998</v>
      </c>
      <c r="O82" s="116">
        <v>305.2</v>
      </c>
      <c r="P82" s="116">
        <v>305.89999999999998</v>
      </c>
      <c r="Q82" s="117">
        <v>306.10000000000002</v>
      </c>
      <c r="R82" s="117">
        <v>310.60000000000002</v>
      </c>
      <c r="S82" s="117">
        <v>316.89999999999998</v>
      </c>
      <c r="T82" s="117">
        <v>316.89999999999998</v>
      </c>
      <c r="U82" s="118">
        <v>315.8</v>
      </c>
      <c r="V82" s="142">
        <v>316.89999999999998</v>
      </c>
      <c r="W82" s="142">
        <v>317</v>
      </c>
      <c r="X82" s="143">
        <v>313.2</v>
      </c>
      <c r="Y82" s="119">
        <v>310.8</v>
      </c>
      <c r="Z82" s="121">
        <f t="shared" si="18"/>
        <v>-19</v>
      </c>
      <c r="AA82" s="122">
        <v>16.600000000000001</v>
      </c>
      <c r="AB82" s="122">
        <v>16.399999999999999</v>
      </c>
      <c r="AC82" s="122">
        <v>13.3</v>
      </c>
      <c r="AD82" s="122">
        <v>14.8</v>
      </c>
      <c r="AE82" s="122">
        <v>14.4</v>
      </c>
      <c r="AF82" s="122">
        <v>14.5</v>
      </c>
      <c r="AG82" s="122">
        <v>14.9</v>
      </c>
      <c r="AH82" s="122">
        <v>16.3</v>
      </c>
      <c r="AI82" s="122">
        <v>17.100000000000001</v>
      </c>
      <c r="AJ82" s="122">
        <v>17</v>
      </c>
      <c r="AK82" s="122">
        <v>16.7</v>
      </c>
      <c r="AL82" s="122">
        <v>16.5</v>
      </c>
      <c r="AM82" s="122">
        <v>16.600000000000001</v>
      </c>
      <c r="AN82" s="122">
        <v>16.8</v>
      </c>
      <c r="AO82" s="122">
        <v>16.899999999999999</v>
      </c>
      <c r="AP82" s="122">
        <v>16.399999999999999</v>
      </c>
      <c r="AQ82" s="122">
        <v>15.5</v>
      </c>
      <c r="AR82" s="123">
        <v>15.9</v>
      </c>
      <c r="AS82" s="123">
        <v>16.2</v>
      </c>
      <c r="AT82" s="123">
        <v>16.100000000000001</v>
      </c>
      <c r="AU82" s="123">
        <v>16.3</v>
      </c>
      <c r="AV82" s="123">
        <v>16.5</v>
      </c>
      <c r="AW82" s="123">
        <v>16.8</v>
      </c>
      <c r="AX82" s="123">
        <v>16.8</v>
      </c>
      <c r="AY82" s="123">
        <v>17</v>
      </c>
      <c r="AZ82" s="123">
        <v>17.3</v>
      </c>
      <c r="BA82" s="122">
        <f t="shared" si="19"/>
        <v>0.69999999999999929</v>
      </c>
      <c r="BB82" s="124">
        <f t="shared" si="20"/>
        <v>4.2168674698795136E-2</v>
      </c>
      <c r="BC82" s="125">
        <v>13</v>
      </c>
      <c r="BD82" s="125">
        <v>11.6</v>
      </c>
      <c r="BE82" s="125">
        <v>13.2</v>
      </c>
      <c r="BF82" s="125">
        <v>10.8</v>
      </c>
      <c r="BG82" s="125">
        <v>10.1</v>
      </c>
      <c r="BH82" s="125">
        <v>9.3000000000000007</v>
      </c>
      <c r="BI82" s="125">
        <v>9.3000000000000007</v>
      </c>
      <c r="BJ82" s="125">
        <v>9.1999999999999993</v>
      </c>
      <c r="BK82" s="125">
        <v>9.8000000000000007</v>
      </c>
      <c r="BL82" s="125">
        <v>12.5</v>
      </c>
      <c r="BM82" s="125">
        <v>13.6</v>
      </c>
      <c r="BN82" s="125">
        <v>12.6</v>
      </c>
      <c r="BO82" s="125">
        <v>12.7</v>
      </c>
      <c r="BP82" s="125">
        <v>13.2</v>
      </c>
      <c r="BQ82" s="125">
        <v>13.5</v>
      </c>
      <c r="BR82" s="125">
        <v>12.8</v>
      </c>
      <c r="BS82" s="125">
        <v>11.8</v>
      </c>
      <c r="BT82" s="125">
        <v>11.2</v>
      </c>
      <c r="BU82" s="125">
        <v>11.9</v>
      </c>
      <c r="BV82" s="125">
        <v>13.5</v>
      </c>
      <c r="BW82" s="126">
        <v>14.4</v>
      </c>
      <c r="BX82" s="126">
        <v>14.8</v>
      </c>
      <c r="BY82" s="126">
        <v>13.5</v>
      </c>
      <c r="BZ82" s="126">
        <v>12.9</v>
      </c>
      <c r="CA82" s="127">
        <v>11.3</v>
      </c>
      <c r="CB82" s="128">
        <v>11.1</v>
      </c>
      <c r="CC82" s="129">
        <v>11.6</v>
      </c>
      <c r="CD82" s="128">
        <v>11.4</v>
      </c>
      <c r="CE82" s="128">
        <v>10.8</v>
      </c>
      <c r="CF82" s="130">
        <f t="shared" si="21"/>
        <v>-2.1999999999999993</v>
      </c>
      <c r="CG82" s="131">
        <f t="shared" si="22"/>
        <v>-0.13253012048192767</v>
      </c>
      <c r="CH82" s="122">
        <v>64.3</v>
      </c>
      <c r="CI82" s="122">
        <v>65.900000000000006</v>
      </c>
      <c r="CJ82" s="122">
        <v>60.1</v>
      </c>
      <c r="CK82" s="122">
        <v>59.5</v>
      </c>
      <c r="CL82" s="122">
        <v>59.8</v>
      </c>
      <c r="CM82" s="122">
        <v>58.8</v>
      </c>
      <c r="CN82" s="122">
        <v>59.1</v>
      </c>
      <c r="CO82" s="122">
        <v>61.2</v>
      </c>
      <c r="CP82" s="122">
        <v>63.9</v>
      </c>
      <c r="CQ82" s="122">
        <v>59.4</v>
      </c>
      <c r="CR82" s="122">
        <v>59</v>
      </c>
      <c r="CS82" s="122">
        <v>58.9</v>
      </c>
      <c r="CT82" s="122">
        <v>59.4</v>
      </c>
      <c r="CU82" s="122">
        <v>60.2</v>
      </c>
      <c r="CV82" s="122">
        <v>59.9</v>
      </c>
      <c r="CW82" s="122">
        <v>58.6</v>
      </c>
      <c r="CX82" s="122">
        <v>58.7</v>
      </c>
      <c r="CY82" s="122">
        <v>59.7</v>
      </c>
      <c r="CZ82" s="122">
        <v>59.3</v>
      </c>
      <c r="DA82" s="122">
        <v>59.7</v>
      </c>
      <c r="DB82" s="123">
        <v>61.6</v>
      </c>
      <c r="DC82" s="123">
        <v>60.8</v>
      </c>
      <c r="DD82" s="132">
        <v>62.9</v>
      </c>
      <c r="DE82" s="133">
        <v>63.1</v>
      </c>
      <c r="DF82" s="133">
        <v>63.5</v>
      </c>
      <c r="DG82" s="134">
        <v>63.3</v>
      </c>
      <c r="DH82" s="134">
        <v>62.8</v>
      </c>
      <c r="DI82" s="135">
        <v>61.8</v>
      </c>
      <c r="DJ82" s="134">
        <v>61.1</v>
      </c>
      <c r="DK82" s="136">
        <f t="shared" si="23"/>
        <v>-3.1999999999999957</v>
      </c>
      <c r="DL82" s="124">
        <f t="shared" si="24"/>
        <v>-4.9766718506998382E-2</v>
      </c>
      <c r="DM82" s="125">
        <v>11.4</v>
      </c>
      <c r="DN82" s="125">
        <v>11.6</v>
      </c>
      <c r="DO82" s="125">
        <v>11</v>
      </c>
      <c r="DP82" s="125">
        <v>11.4</v>
      </c>
      <c r="DQ82" s="125">
        <v>10.9</v>
      </c>
      <c r="DR82" s="125">
        <v>11.8</v>
      </c>
      <c r="DS82" s="125">
        <v>11.9</v>
      </c>
      <c r="DT82" s="125">
        <v>12.1</v>
      </c>
      <c r="DU82" s="125">
        <v>11.9</v>
      </c>
      <c r="DV82" s="125">
        <v>10.5</v>
      </c>
      <c r="DW82" s="125">
        <v>10.6</v>
      </c>
      <c r="DX82" s="125">
        <v>10.5</v>
      </c>
      <c r="DY82" s="125">
        <v>10.6</v>
      </c>
      <c r="DZ82" s="125">
        <v>10.6</v>
      </c>
      <c r="EA82" s="125">
        <v>10.6</v>
      </c>
      <c r="EB82" s="125">
        <v>10.8</v>
      </c>
      <c r="EC82" s="125">
        <v>10.5</v>
      </c>
      <c r="ED82" s="125">
        <v>10.5</v>
      </c>
      <c r="EE82" s="125">
        <v>10.7</v>
      </c>
      <c r="EF82" s="125">
        <v>10.8</v>
      </c>
      <c r="EG82" s="126">
        <v>10.4</v>
      </c>
      <c r="EH82" s="126">
        <v>10.8</v>
      </c>
      <c r="EI82" s="127">
        <v>10.9</v>
      </c>
      <c r="EJ82" s="137">
        <v>10.9</v>
      </c>
      <c r="EK82" s="137">
        <v>10.9</v>
      </c>
      <c r="EL82" s="138">
        <v>11.2</v>
      </c>
      <c r="EM82" s="138">
        <v>11.2</v>
      </c>
      <c r="EN82" s="138">
        <v>11.3</v>
      </c>
      <c r="EO82" s="138">
        <v>11.1</v>
      </c>
      <c r="EP82" s="130">
        <f t="shared" si="25"/>
        <v>-0.30000000000000071</v>
      </c>
      <c r="EQ82" s="131">
        <f t="shared" si="26"/>
        <v>-2.6315789473684272E-2</v>
      </c>
      <c r="ER82" s="122">
        <v>28.2</v>
      </c>
      <c r="ES82" s="122">
        <v>25.4</v>
      </c>
      <c r="ET82" s="122">
        <v>25.4</v>
      </c>
      <c r="EU82" s="122">
        <v>25.9</v>
      </c>
      <c r="EV82" s="122">
        <v>26</v>
      </c>
      <c r="EW82" s="122">
        <v>25.4</v>
      </c>
      <c r="EX82" s="122">
        <v>25.3</v>
      </c>
      <c r="EY82" s="122">
        <v>25.3</v>
      </c>
      <c r="EZ82" s="122">
        <v>26.5</v>
      </c>
      <c r="FA82" s="122">
        <v>26.2</v>
      </c>
      <c r="FB82" s="122">
        <v>26.4</v>
      </c>
      <c r="FC82" s="122">
        <v>26.6</v>
      </c>
      <c r="FD82" s="122">
        <v>26.5</v>
      </c>
      <c r="FE82" s="122">
        <v>25.8</v>
      </c>
      <c r="FF82" s="122">
        <v>25.7</v>
      </c>
      <c r="FG82" s="122">
        <v>25.8</v>
      </c>
      <c r="FH82" s="122">
        <v>26.2</v>
      </c>
      <c r="FI82" s="122">
        <v>26.2</v>
      </c>
      <c r="FJ82" s="122">
        <v>26.4</v>
      </c>
      <c r="FK82" s="122">
        <v>26.3</v>
      </c>
      <c r="FL82" s="123">
        <v>26.5</v>
      </c>
      <c r="FM82" s="123">
        <v>26.5</v>
      </c>
      <c r="FN82" s="123">
        <v>26.6</v>
      </c>
      <c r="FO82" s="123">
        <v>26.8</v>
      </c>
      <c r="FP82" s="132">
        <v>251.6</v>
      </c>
      <c r="FQ82" s="134">
        <v>26.9</v>
      </c>
      <c r="FR82" s="134">
        <v>26.7</v>
      </c>
      <c r="FS82" s="135">
        <v>26.6</v>
      </c>
      <c r="FT82" s="134">
        <v>26.8</v>
      </c>
      <c r="FU82" s="139">
        <f t="shared" si="27"/>
        <v>-1.3999999999999986</v>
      </c>
      <c r="FV82" s="124">
        <f t="shared" si="28"/>
        <v>-4.964539007092194E-2</v>
      </c>
      <c r="FW82" s="125">
        <v>51.3</v>
      </c>
      <c r="FX82" s="125">
        <v>50</v>
      </c>
      <c r="FY82" s="125">
        <v>44.6</v>
      </c>
      <c r="FZ82" s="125">
        <v>45.4</v>
      </c>
      <c r="GA82" s="125">
        <v>47</v>
      </c>
      <c r="GB82" s="125">
        <v>47.1</v>
      </c>
      <c r="GC82" s="125">
        <v>47.6</v>
      </c>
      <c r="GD82" s="125">
        <v>48</v>
      </c>
      <c r="GE82" s="125">
        <v>48.4</v>
      </c>
      <c r="GF82" s="125">
        <v>49.6</v>
      </c>
      <c r="GG82" s="125">
        <v>49.2</v>
      </c>
      <c r="GH82" s="125">
        <v>49.2</v>
      </c>
      <c r="GI82" s="125">
        <v>49.4</v>
      </c>
      <c r="GJ82" s="125">
        <v>49.6</v>
      </c>
      <c r="GK82" s="125">
        <v>49.6</v>
      </c>
      <c r="GL82" s="125">
        <v>49.8</v>
      </c>
      <c r="GM82" s="125">
        <v>50.1</v>
      </c>
      <c r="GN82" s="125">
        <v>50.6</v>
      </c>
      <c r="GO82" s="125">
        <v>50.6</v>
      </c>
      <c r="GP82" s="125">
        <v>50.2</v>
      </c>
      <c r="GQ82" s="126">
        <v>50.2</v>
      </c>
      <c r="GR82" s="126">
        <v>50.4</v>
      </c>
      <c r="GS82" s="127">
        <v>50.3</v>
      </c>
      <c r="GT82" s="137">
        <v>50.5</v>
      </c>
      <c r="GU82" s="137">
        <v>50</v>
      </c>
      <c r="GV82" s="138">
        <v>50.4</v>
      </c>
      <c r="GW82" s="138">
        <v>50.7</v>
      </c>
      <c r="GX82" s="138">
        <v>50.9</v>
      </c>
      <c r="GY82" s="138">
        <v>50.8</v>
      </c>
      <c r="GZ82" s="130">
        <f t="shared" si="29"/>
        <v>-0.5</v>
      </c>
      <c r="HA82" s="131">
        <f t="shared" si="30"/>
        <v>-9.7465886939571162E-3</v>
      </c>
      <c r="HB82" s="122">
        <v>36.1</v>
      </c>
      <c r="HC82" s="122">
        <v>34.4</v>
      </c>
      <c r="HD82" s="122">
        <v>17.899999999999999</v>
      </c>
      <c r="HE82" s="122">
        <v>21.5</v>
      </c>
      <c r="HF82" s="122">
        <v>23.8</v>
      </c>
      <c r="HG82" s="122">
        <v>24.5</v>
      </c>
      <c r="HH82" s="122">
        <v>24</v>
      </c>
      <c r="HI82" s="122">
        <v>25.3</v>
      </c>
      <c r="HJ82" s="122">
        <v>27.8</v>
      </c>
      <c r="HK82" s="122">
        <v>26.9</v>
      </c>
      <c r="HL82" s="122">
        <v>26.1</v>
      </c>
      <c r="HM82" s="122">
        <v>27.1</v>
      </c>
      <c r="HN82" s="122">
        <v>27.3</v>
      </c>
      <c r="HO82" s="122">
        <v>27.4</v>
      </c>
      <c r="HP82" s="122">
        <v>27.4</v>
      </c>
      <c r="HQ82" s="122">
        <v>27.5</v>
      </c>
      <c r="HR82" s="122">
        <v>25.6</v>
      </c>
      <c r="HS82" s="122">
        <v>26.7</v>
      </c>
      <c r="HT82" s="122">
        <v>27</v>
      </c>
      <c r="HU82" s="122">
        <v>28</v>
      </c>
      <c r="HV82" s="123">
        <v>29.5</v>
      </c>
      <c r="HW82" s="123">
        <v>28.3</v>
      </c>
      <c r="HX82" s="132">
        <v>32.5</v>
      </c>
      <c r="HY82" s="133">
        <v>32.700000000000003</v>
      </c>
      <c r="HZ82" s="133">
        <v>33.200000000000003</v>
      </c>
      <c r="IA82" s="134">
        <v>33.5</v>
      </c>
      <c r="IB82" s="134">
        <v>33.6</v>
      </c>
      <c r="IC82" s="134">
        <v>31.7</v>
      </c>
      <c r="ID82" s="134">
        <v>31.7</v>
      </c>
      <c r="IE82" s="139">
        <f t="shared" si="31"/>
        <v>-4.4000000000000021</v>
      </c>
      <c r="IF82" s="124">
        <f t="shared" si="32"/>
        <v>-0.12188365650969535</v>
      </c>
      <c r="IG82" s="125">
        <v>79.3</v>
      </c>
      <c r="IH82" s="125">
        <v>79.400000000000006</v>
      </c>
      <c r="II82" s="125">
        <v>73</v>
      </c>
      <c r="IJ82" s="125">
        <v>71.5</v>
      </c>
      <c r="IK82" s="125">
        <v>72.2</v>
      </c>
      <c r="IL82" s="125">
        <v>74.2</v>
      </c>
      <c r="IM82" s="125">
        <v>78.900000000000006</v>
      </c>
      <c r="IN82" s="125">
        <v>77.7</v>
      </c>
      <c r="IO82" s="125">
        <v>77.099999999999994</v>
      </c>
      <c r="IP82" s="125">
        <v>77.099999999999994</v>
      </c>
      <c r="IQ82" s="125">
        <v>77</v>
      </c>
      <c r="IR82" s="125">
        <v>76.5</v>
      </c>
      <c r="IS82" s="125">
        <v>76.8</v>
      </c>
      <c r="IT82" s="125">
        <v>76.900000000000006</v>
      </c>
      <c r="IU82" s="125">
        <v>77.099999999999994</v>
      </c>
      <c r="IV82" s="125">
        <v>77.2</v>
      </c>
      <c r="IW82" s="125">
        <v>74.7</v>
      </c>
      <c r="IX82" s="125">
        <v>76.900000000000006</v>
      </c>
      <c r="IY82" s="125">
        <v>76.900000000000006</v>
      </c>
      <c r="IZ82" s="140">
        <v>75.5</v>
      </c>
      <c r="JA82" s="137">
        <v>75.400000000000006</v>
      </c>
      <c r="JB82" s="137">
        <v>75.3</v>
      </c>
      <c r="JC82" s="137">
        <v>77.599999999999994</v>
      </c>
      <c r="JD82" s="137">
        <v>77.400000000000006</v>
      </c>
      <c r="JE82" s="137">
        <v>77</v>
      </c>
      <c r="JF82" s="138">
        <v>77</v>
      </c>
      <c r="JG82" s="138">
        <v>76.900000000000006</v>
      </c>
      <c r="JH82" s="138">
        <v>75.8</v>
      </c>
      <c r="JI82" s="138">
        <v>73.900000000000006</v>
      </c>
      <c r="JJ82" s="128">
        <f t="shared" si="33"/>
        <v>-5.3999999999999915</v>
      </c>
      <c r="JK82" s="141">
        <f t="shared" si="34"/>
        <v>-6.809583858764176E-2</v>
      </c>
    </row>
    <row r="83" spans="1:271" ht="15.95" thickBot="1">
      <c r="A83" s="113" t="s">
        <v>92</v>
      </c>
      <c r="B83" s="114">
        <v>2993.1</v>
      </c>
      <c r="C83" s="114">
        <v>2691.8</v>
      </c>
      <c r="D83" s="114">
        <v>2754.7</v>
      </c>
      <c r="E83" s="114">
        <v>2830.1</v>
      </c>
      <c r="F83" s="114">
        <v>2834.7</v>
      </c>
      <c r="G83" s="114">
        <v>2864.6</v>
      </c>
      <c r="H83" s="114">
        <v>2886.5</v>
      </c>
      <c r="I83" s="114">
        <v>2862.2</v>
      </c>
      <c r="J83" s="114">
        <v>2860.3</v>
      </c>
      <c r="K83" s="115">
        <v>2876.3</v>
      </c>
      <c r="L83" s="115">
        <v>2889.5</v>
      </c>
      <c r="M83" s="116">
        <v>2896</v>
      </c>
      <c r="N83" s="116">
        <v>2910.8</v>
      </c>
      <c r="O83" s="116">
        <v>2977</v>
      </c>
      <c r="P83" s="116">
        <v>2975</v>
      </c>
      <c r="Q83" s="117">
        <v>2977</v>
      </c>
      <c r="R83" s="117">
        <v>2989.4</v>
      </c>
      <c r="S83" s="117">
        <v>3011.9</v>
      </c>
      <c r="T83" s="117">
        <v>3022.3</v>
      </c>
      <c r="U83" s="118">
        <v>3033.2</v>
      </c>
      <c r="V83" s="119">
        <v>3028.8</v>
      </c>
      <c r="W83" s="119">
        <v>3041.7</v>
      </c>
      <c r="X83" s="120">
        <v>3048.7</v>
      </c>
      <c r="Y83" s="119">
        <v>3063.7</v>
      </c>
      <c r="Z83" s="121">
        <f t="shared" si="18"/>
        <v>70.599999999999909</v>
      </c>
      <c r="AA83" s="122">
        <v>176.3</v>
      </c>
      <c r="AB83" s="122">
        <v>172.7</v>
      </c>
      <c r="AC83" s="122">
        <v>169.4</v>
      </c>
      <c r="AD83" s="122">
        <v>170.4</v>
      </c>
      <c r="AE83" s="122">
        <v>169</v>
      </c>
      <c r="AF83" s="122">
        <v>169.9</v>
      </c>
      <c r="AG83" s="122">
        <v>170.7</v>
      </c>
      <c r="AH83" s="122">
        <v>173.4</v>
      </c>
      <c r="AI83" s="122">
        <v>172.4</v>
      </c>
      <c r="AJ83" s="122">
        <v>173.7</v>
      </c>
      <c r="AK83" s="122">
        <v>172.4</v>
      </c>
      <c r="AL83" s="122">
        <v>173</v>
      </c>
      <c r="AM83" s="122">
        <v>173.1</v>
      </c>
      <c r="AN83" s="122">
        <v>174.7</v>
      </c>
      <c r="AO83" s="122">
        <v>174.3</v>
      </c>
      <c r="AP83" s="122">
        <v>173.5</v>
      </c>
      <c r="AQ83" s="122">
        <v>176</v>
      </c>
      <c r="AR83" s="123">
        <v>174</v>
      </c>
      <c r="AS83" s="123">
        <v>175.6</v>
      </c>
      <c r="AT83" s="123">
        <v>179.2</v>
      </c>
      <c r="AU83" s="123">
        <v>181</v>
      </c>
      <c r="AV83" s="123">
        <v>181.6</v>
      </c>
      <c r="AW83" s="123">
        <v>181.9</v>
      </c>
      <c r="AX83" s="123">
        <v>180.8</v>
      </c>
      <c r="AY83" s="123">
        <v>181.5</v>
      </c>
      <c r="AZ83" s="123">
        <v>182.3</v>
      </c>
      <c r="BA83" s="122">
        <f t="shared" si="19"/>
        <v>6</v>
      </c>
      <c r="BB83" s="124">
        <f t="shared" si="20"/>
        <v>3.4032898468519569E-2</v>
      </c>
      <c r="BC83" s="125">
        <v>180.4</v>
      </c>
      <c r="BD83" s="125">
        <v>177</v>
      </c>
      <c r="BE83" s="125">
        <v>177.3</v>
      </c>
      <c r="BF83" s="125">
        <v>170.4</v>
      </c>
      <c r="BG83" s="125">
        <v>171.4</v>
      </c>
      <c r="BH83" s="125">
        <v>170.9</v>
      </c>
      <c r="BI83" s="125">
        <v>170.9</v>
      </c>
      <c r="BJ83" s="125">
        <v>171.2</v>
      </c>
      <c r="BK83" s="125">
        <v>171.6</v>
      </c>
      <c r="BL83" s="125">
        <v>175.8</v>
      </c>
      <c r="BM83" s="125">
        <v>176.4</v>
      </c>
      <c r="BN83" s="125">
        <v>177.5</v>
      </c>
      <c r="BO83" s="125">
        <v>177.7</v>
      </c>
      <c r="BP83" s="125">
        <v>178.7</v>
      </c>
      <c r="BQ83" s="125">
        <v>179</v>
      </c>
      <c r="BR83" s="125">
        <v>179.3</v>
      </c>
      <c r="BS83" s="125">
        <v>179.5</v>
      </c>
      <c r="BT83" s="125">
        <v>179.7</v>
      </c>
      <c r="BU83" s="125">
        <v>180</v>
      </c>
      <c r="BV83" s="125">
        <v>180.4</v>
      </c>
      <c r="BW83" s="126">
        <v>181.2</v>
      </c>
      <c r="BX83" s="126">
        <v>181.1</v>
      </c>
      <c r="BY83" s="126">
        <v>183.4</v>
      </c>
      <c r="BZ83" s="126">
        <v>184.7</v>
      </c>
      <c r="CA83" s="127">
        <v>186.1</v>
      </c>
      <c r="CB83" s="128">
        <v>186.1</v>
      </c>
      <c r="CC83" s="129">
        <v>189.5</v>
      </c>
      <c r="CD83" s="128">
        <v>189.3</v>
      </c>
      <c r="CE83" s="128">
        <v>190.3</v>
      </c>
      <c r="CF83" s="130">
        <f t="shared" si="21"/>
        <v>9.9000000000000057</v>
      </c>
      <c r="CG83" s="131">
        <f t="shared" si="22"/>
        <v>5.6154282473057315E-2</v>
      </c>
      <c r="CH83" s="122">
        <v>553.4</v>
      </c>
      <c r="CI83" s="122">
        <v>554.6</v>
      </c>
      <c r="CJ83" s="122">
        <v>522.6</v>
      </c>
      <c r="CK83" s="122">
        <v>533.29999999999995</v>
      </c>
      <c r="CL83" s="122">
        <v>546.1</v>
      </c>
      <c r="CM83" s="122">
        <v>546.70000000000005</v>
      </c>
      <c r="CN83" s="122">
        <v>553.29999999999995</v>
      </c>
      <c r="CO83" s="122">
        <v>558</v>
      </c>
      <c r="CP83" s="122">
        <v>561.1</v>
      </c>
      <c r="CQ83" s="122">
        <v>565.5</v>
      </c>
      <c r="CR83" s="122">
        <v>565.79999999999995</v>
      </c>
      <c r="CS83" s="122">
        <v>563.9</v>
      </c>
      <c r="CT83" s="122">
        <v>570.6</v>
      </c>
      <c r="CU83" s="122">
        <v>572.1</v>
      </c>
      <c r="CV83" s="122">
        <v>569.29999999999995</v>
      </c>
      <c r="CW83" s="122">
        <v>573.20000000000005</v>
      </c>
      <c r="CX83" s="122">
        <v>580.70000000000005</v>
      </c>
      <c r="CY83" s="122">
        <v>583.20000000000005</v>
      </c>
      <c r="CZ83" s="122">
        <v>583.70000000000005</v>
      </c>
      <c r="DA83" s="122">
        <v>586.20000000000005</v>
      </c>
      <c r="DB83" s="123">
        <v>591.6</v>
      </c>
      <c r="DC83" s="123">
        <v>594.6</v>
      </c>
      <c r="DD83" s="132">
        <v>599.4</v>
      </c>
      <c r="DE83" s="133">
        <v>604</v>
      </c>
      <c r="DF83" s="133">
        <v>607.4</v>
      </c>
      <c r="DG83" s="134">
        <v>607.29999999999995</v>
      </c>
      <c r="DH83" s="134">
        <v>606.29999999999995</v>
      </c>
      <c r="DI83" s="135">
        <v>603.20000000000005</v>
      </c>
      <c r="DJ83" s="134">
        <v>602</v>
      </c>
      <c r="DK83" s="136">
        <f t="shared" si="23"/>
        <v>48.600000000000023</v>
      </c>
      <c r="DL83" s="124">
        <f t="shared" si="24"/>
        <v>8.7820744488615876E-2</v>
      </c>
      <c r="DM83" s="125">
        <v>233.7</v>
      </c>
      <c r="DN83" s="125">
        <v>230.6</v>
      </c>
      <c r="DO83" s="125">
        <v>229.9</v>
      </c>
      <c r="DP83" s="125">
        <v>229.6</v>
      </c>
      <c r="DQ83" s="125">
        <v>230.5</v>
      </c>
      <c r="DR83" s="125">
        <v>230.5</v>
      </c>
      <c r="DS83" s="125">
        <v>231.9</v>
      </c>
      <c r="DT83" s="125">
        <v>231.5</v>
      </c>
      <c r="DU83" s="125">
        <v>232.1</v>
      </c>
      <c r="DV83" s="125">
        <v>232.6</v>
      </c>
      <c r="DW83" s="125">
        <v>231.4</v>
      </c>
      <c r="DX83" s="125">
        <v>230.3</v>
      </c>
      <c r="DY83" s="125">
        <v>229.9</v>
      </c>
      <c r="DZ83" s="125">
        <v>231.1</v>
      </c>
      <c r="EA83" s="125">
        <v>232.6</v>
      </c>
      <c r="EB83" s="125">
        <v>233.2</v>
      </c>
      <c r="EC83" s="125">
        <v>233.3</v>
      </c>
      <c r="ED83" s="125">
        <v>235.4</v>
      </c>
      <c r="EE83" s="125">
        <v>234.9</v>
      </c>
      <c r="EF83" s="125">
        <v>234</v>
      </c>
      <c r="EG83" s="126">
        <v>234</v>
      </c>
      <c r="EH83" s="126">
        <v>234.5</v>
      </c>
      <c r="EI83" s="127">
        <v>246.1</v>
      </c>
      <c r="EJ83" s="137">
        <v>244.9</v>
      </c>
      <c r="EK83" s="137">
        <v>244.7</v>
      </c>
      <c r="EL83" s="138">
        <v>245</v>
      </c>
      <c r="EM83" s="138">
        <v>244.7</v>
      </c>
      <c r="EN83" s="138">
        <v>244.8</v>
      </c>
      <c r="EO83" s="138">
        <v>245.2</v>
      </c>
      <c r="EP83" s="130">
        <f t="shared" si="25"/>
        <v>11.5</v>
      </c>
      <c r="EQ83" s="131">
        <f t="shared" si="26"/>
        <v>4.9208386820710312E-2</v>
      </c>
      <c r="ER83" s="122">
        <v>451.5</v>
      </c>
      <c r="ES83" s="122">
        <v>412.9</v>
      </c>
      <c r="ET83" s="122">
        <v>410</v>
      </c>
      <c r="EU83" s="122">
        <v>413.1</v>
      </c>
      <c r="EV83" s="122">
        <v>416.8</v>
      </c>
      <c r="EW83" s="122">
        <v>416.8</v>
      </c>
      <c r="EX83" s="122">
        <v>419.2</v>
      </c>
      <c r="EY83" s="122">
        <v>422.7</v>
      </c>
      <c r="EZ83" s="122">
        <v>428.7</v>
      </c>
      <c r="FA83" s="122">
        <v>424.6</v>
      </c>
      <c r="FB83" s="122">
        <v>426.1</v>
      </c>
      <c r="FC83" s="122">
        <v>432.8</v>
      </c>
      <c r="FD83" s="122">
        <v>432.3</v>
      </c>
      <c r="FE83" s="122">
        <v>432.5</v>
      </c>
      <c r="FF83" s="122">
        <v>434.8</v>
      </c>
      <c r="FG83" s="122">
        <v>439.5</v>
      </c>
      <c r="FH83" s="122">
        <v>441.8</v>
      </c>
      <c r="FI83" s="122">
        <v>450.4</v>
      </c>
      <c r="FJ83" s="122">
        <v>454.1</v>
      </c>
      <c r="FK83" s="122">
        <v>451.9</v>
      </c>
      <c r="FL83" s="123">
        <v>454.9</v>
      </c>
      <c r="FM83" s="123">
        <v>454.4</v>
      </c>
      <c r="FN83" s="123">
        <v>450.7</v>
      </c>
      <c r="FO83" s="123">
        <v>450.6</v>
      </c>
      <c r="FP83" s="132">
        <v>26.7</v>
      </c>
      <c r="FQ83" s="134">
        <v>452.1</v>
      </c>
      <c r="FR83" s="134">
        <v>451.8</v>
      </c>
      <c r="FS83" s="135">
        <v>453.4</v>
      </c>
      <c r="FT83" s="134">
        <v>454</v>
      </c>
      <c r="FU83" s="139">
        <f t="shared" si="27"/>
        <v>2.5</v>
      </c>
      <c r="FV83" s="124">
        <f t="shared" si="28"/>
        <v>5.5370985603543747E-3</v>
      </c>
      <c r="FW83" s="125">
        <v>477.4</v>
      </c>
      <c r="FX83" s="125">
        <v>474.4</v>
      </c>
      <c r="FY83" s="125">
        <v>435.8</v>
      </c>
      <c r="FZ83" s="125">
        <v>441.2</v>
      </c>
      <c r="GA83" s="125">
        <v>455.6</v>
      </c>
      <c r="GB83" s="125">
        <v>458.3</v>
      </c>
      <c r="GC83" s="125">
        <v>459.4</v>
      </c>
      <c r="GD83" s="125">
        <v>460.7</v>
      </c>
      <c r="GE83" s="125">
        <v>462.6</v>
      </c>
      <c r="GF83" s="125">
        <v>462.7</v>
      </c>
      <c r="GG83" s="125">
        <v>464.7</v>
      </c>
      <c r="GH83" s="125">
        <v>465.5</v>
      </c>
      <c r="GI83" s="125">
        <v>465.1</v>
      </c>
      <c r="GJ83" s="125">
        <v>467.7</v>
      </c>
      <c r="GK83" s="125">
        <v>468.8</v>
      </c>
      <c r="GL83" s="125">
        <v>471</v>
      </c>
      <c r="GM83" s="125">
        <v>475.1</v>
      </c>
      <c r="GN83" s="125">
        <v>473.5</v>
      </c>
      <c r="GO83" s="125">
        <v>479</v>
      </c>
      <c r="GP83" s="125">
        <v>478.8</v>
      </c>
      <c r="GQ83" s="126">
        <v>480.2</v>
      </c>
      <c r="GR83" s="126">
        <v>481.3</v>
      </c>
      <c r="GS83" s="127">
        <v>468.6</v>
      </c>
      <c r="GT83" s="137">
        <v>470.1</v>
      </c>
      <c r="GU83" s="137">
        <v>473.1</v>
      </c>
      <c r="GV83" s="138">
        <v>473.3</v>
      </c>
      <c r="GW83" s="138">
        <v>476.1</v>
      </c>
      <c r="GX83" s="138">
        <v>480.2</v>
      </c>
      <c r="GY83" s="138">
        <v>483.3</v>
      </c>
      <c r="GZ83" s="130">
        <f t="shared" si="29"/>
        <v>5.9000000000000341</v>
      </c>
      <c r="HA83" s="131">
        <f t="shared" si="30"/>
        <v>1.2358609132802753E-2</v>
      </c>
      <c r="HB83" s="122">
        <v>338.2</v>
      </c>
      <c r="HC83" s="122">
        <v>325.7</v>
      </c>
      <c r="HD83" s="122">
        <v>201.2</v>
      </c>
      <c r="HE83" s="122">
        <v>238.9</v>
      </c>
      <c r="HF83" s="122">
        <v>279.39999999999998</v>
      </c>
      <c r="HG83" s="122">
        <v>266.89999999999998</v>
      </c>
      <c r="HH83" s="122">
        <v>269.39999999999998</v>
      </c>
      <c r="HI83" s="122">
        <v>278</v>
      </c>
      <c r="HJ83" s="122">
        <v>286.2</v>
      </c>
      <c r="HK83" s="122">
        <v>275</v>
      </c>
      <c r="HL83" s="122">
        <v>276.60000000000002</v>
      </c>
      <c r="HM83" s="122">
        <v>279.89999999999998</v>
      </c>
      <c r="HN83" s="122">
        <v>280.60000000000002</v>
      </c>
      <c r="HO83" s="122">
        <v>284.2</v>
      </c>
      <c r="HP83" s="122">
        <v>290.10000000000002</v>
      </c>
      <c r="HQ83" s="122">
        <v>295.39999999999998</v>
      </c>
      <c r="HR83" s="122">
        <v>304.60000000000002</v>
      </c>
      <c r="HS83" s="122">
        <v>311.60000000000002</v>
      </c>
      <c r="HT83" s="122">
        <v>310.89999999999998</v>
      </c>
      <c r="HU83" s="122">
        <v>315.60000000000002</v>
      </c>
      <c r="HV83" s="123">
        <v>318.89999999999998</v>
      </c>
      <c r="HW83" s="123">
        <v>317.60000000000002</v>
      </c>
      <c r="HX83" s="132">
        <v>322.2</v>
      </c>
      <c r="HY83" s="133">
        <v>325</v>
      </c>
      <c r="HZ83" s="133">
        <v>325.89999999999998</v>
      </c>
      <c r="IA83" s="134">
        <v>323</v>
      </c>
      <c r="IB83" s="134">
        <v>328.6</v>
      </c>
      <c r="IC83" s="134">
        <v>330.3</v>
      </c>
      <c r="ID83" s="134">
        <v>331.5</v>
      </c>
      <c r="IE83" s="139">
        <f t="shared" si="31"/>
        <v>-6.6999999999999886</v>
      </c>
      <c r="IF83" s="124">
        <f t="shared" si="32"/>
        <v>-1.9810762862211676E-2</v>
      </c>
      <c r="IG83" s="125">
        <v>424.9</v>
      </c>
      <c r="IH83" s="125">
        <v>426.5</v>
      </c>
      <c r="II83" s="125">
        <v>415.1</v>
      </c>
      <c r="IJ83" s="125">
        <v>410.6</v>
      </c>
      <c r="IK83" s="125">
        <v>407.3</v>
      </c>
      <c r="IL83" s="125">
        <v>421.2</v>
      </c>
      <c r="IM83" s="125">
        <v>430.4</v>
      </c>
      <c r="IN83" s="125">
        <v>416.8</v>
      </c>
      <c r="IO83" s="125">
        <v>414.7</v>
      </c>
      <c r="IP83" s="125">
        <v>403.5</v>
      </c>
      <c r="IQ83" s="125">
        <v>401.4</v>
      </c>
      <c r="IR83" s="125">
        <v>407</v>
      </c>
      <c r="IS83" s="125">
        <v>399.9</v>
      </c>
      <c r="IT83" s="125">
        <v>401.6</v>
      </c>
      <c r="IU83" s="125">
        <v>401.2</v>
      </c>
      <c r="IV83" s="125">
        <v>400.4</v>
      </c>
      <c r="IW83" s="125">
        <v>411.5</v>
      </c>
      <c r="IX83" s="125">
        <v>417.1</v>
      </c>
      <c r="IY83" s="125">
        <v>409.5</v>
      </c>
      <c r="IZ83" s="140">
        <v>405.3</v>
      </c>
      <c r="JA83" s="137">
        <v>405.3</v>
      </c>
      <c r="JB83" s="137">
        <v>406</v>
      </c>
      <c r="JC83" s="137">
        <v>405.8</v>
      </c>
      <c r="JD83" s="137">
        <v>406.6</v>
      </c>
      <c r="JE83" s="137">
        <v>405.8</v>
      </c>
      <c r="JF83" s="138">
        <v>405.9</v>
      </c>
      <c r="JG83" s="138">
        <v>406.6</v>
      </c>
      <c r="JH83" s="138">
        <v>407.3</v>
      </c>
      <c r="JI83" s="138">
        <v>416.2</v>
      </c>
      <c r="JJ83" s="128">
        <f t="shared" si="33"/>
        <v>-8.6999999999999886</v>
      </c>
      <c r="JK83" s="141">
        <f t="shared" si="34"/>
        <v>-2.0475405977877122E-2</v>
      </c>
    </row>
    <row r="84" spans="1:271" ht="15.95" thickBot="1">
      <c r="A84" s="113" t="s">
        <v>93</v>
      </c>
      <c r="B84" s="114">
        <v>1292.4000000000001</v>
      </c>
      <c r="C84" s="114">
        <v>1162.8</v>
      </c>
      <c r="D84" s="114">
        <v>1185.0999999999999</v>
      </c>
      <c r="E84" s="114">
        <v>1211.9000000000001</v>
      </c>
      <c r="F84" s="114">
        <v>1213.5</v>
      </c>
      <c r="G84" s="114">
        <v>1226.2</v>
      </c>
      <c r="H84" s="114">
        <v>1236.3</v>
      </c>
      <c r="I84" s="114">
        <v>1252.9000000000001</v>
      </c>
      <c r="J84" s="114">
        <v>1257.5</v>
      </c>
      <c r="K84" s="115">
        <v>1258.3</v>
      </c>
      <c r="L84" s="115">
        <v>1262.9000000000001</v>
      </c>
      <c r="M84" s="116">
        <v>1260.8</v>
      </c>
      <c r="N84" s="116">
        <v>1264.7</v>
      </c>
      <c r="O84" s="116">
        <v>1270.3</v>
      </c>
      <c r="P84" s="116">
        <v>1268.8</v>
      </c>
      <c r="Q84" s="117">
        <v>1270.0999999999999</v>
      </c>
      <c r="R84" s="117">
        <v>1277.4000000000001</v>
      </c>
      <c r="S84" s="117">
        <v>1305.0999999999999</v>
      </c>
      <c r="T84" s="117">
        <v>1309</v>
      </c>
      <c r="U84" s="118">
        <v>1308.8</v>
      </c>
      <c r="V84" s="119">
        <v>1308.8</v>
      </c>
      <c r="W84" s="119">
        <v>1309.8</v>
      </c>
      <c r="X84" s="120">
        <v>1305.4000000000001</v>
      </c>
      <c r="Y84" s="119">
        <v>1309.5</v>
      </c>
      <c r="Z84" s="121">
        <f t="shared" si="18"/>
        <v>17.099999999999909</v>
      </c>
      <c r="AA84" s="122">
        <v>53.4</v>
      </c>
      <c r="AB84" s="122">
        <v>54.5</v>
      </c>
      <c r="AC84" s="122">
        <v>52.9</v>
      </c>
      <c r="AD84" s="122">
        <v>53.4</v>
      </c>
      <c r="AE84" s="122">
        <v>52.3</v>
      </c>
      <c r="AF84" s="122">
        <v>53.1</v>
      </c>
      <c r="AG84" s="122">
        <v>53.2</v>
      </c>
      <c r="AH84" s="122">
        <v>54.5</v>
      </c>
      <c r="AI84" s="122">
        <v>54.4</v>
      </c>
      <c r="AJ84" s="122">
        <v>55.2</v>
      </c>
      <c r="AK84" s="122">
        <v>54.5</v>
      </c>
      <c r="AL84" s="122">
        <v>54.4</v>
      </c>
      <c r="AM84" s="122">
        <v>53.7</v>
      </c>
      <c r="AN84" s="122">
        <v>53.4</v>
      </c>
      <c r="AO84" s="122">
        <v>52.4</v>
      </c>
      <c r="AP84" s="122">
        <v>51.7</v>
      </c>
      <c r="AQ84" s="122">
        <v>51.6</v>
      </c>
      <c r="AR84" s="123">
        <v>51.5</v>
      </c>
      <c r="AS84" s="123">
        <v>52.2</v>
      </c>
      <c r="AT84" s="123">
        <v>56.1</v>
      </c>
      <c r="AU84" s="123">
        <v>55.6</v>
      </c>
      <c r="AV84" s="123">
        <v>55.2</v>
      </c>
      <c r="AW84" s="123">
        <v>55.2</v>
      </c>
      <c r="AX84" s="123">
        <v>53.5</v>
      </c>
      <c r="AY84" s="123">
        <v>53.3</v>
      </c>
      <c r="AZ84" s="123">
        <v>54.4</v>
      </c>
      <c r="BA84" s="122">
        <f t="shared" si="19"/>
        <v>1</v>
      </c>
      <c r="BB84" s="124">
        <f t="shared" si="20"/>
        <v>1.8726591760299626E-2</v>
      </c>
      <c r="BC84" s="125">
        <v>160.80000000000001</v>
      </c>
      <c r="BD84" s="125">
        <v>158.80000000000001</v>
      </c>
      <c r="BE84" s="125">
        <v>162.30000000000001</v>
      </c>
      <c r="BF84" s="125">
        <v>144.19999999999999</v>
      </c>
      <c r="BG84" s="125">
        <v>144.5</v>
      </c>
      <c r="BH84" s="125">
        <v>143.30000000000001</v>
      </c>
      <c r="BI84" s="125">
        <v>144</v>
      </c>
      <c r="BJ84" s="125">
        <v>145.6</v>
      </c>
      <c r="BK84" s="125">
        <v>145.5</v>
      </c>
      <c r="BL84" s="125">
        <v>155.9</v>
      </c>
      <c r="BM84" s="125">
        <v>156.69999999999999</v>
      </c>
      <c r="BN84" s="125">
        <v>157.4</v>
      </c>
      <c r="BO84" s="125">
        <v>160.9</v>
      </c>
      <c r="BP84" s="125">
        <v>161.19999999999999</v>
      </c>
      <c r="BQ84" s="125">
        <v>159.5</v>
      </c>
      <c r="BR84" s="125">
        <v>161.69999999999999</v>
      </c>
      <c r="BS84" s="125">
        <v>160.9</v>
      </c>
      <c r="BT84" s="125">
        <v>161.4</v>
      </c>
      <c r="BU84" s="125">
        <v>161</v>
      </c>
      <c r="BV84" s="125">
        <v>160.9</v>
      </c>
      <c r="BW84" s="126">
        <v>161.9</v>
      </c>
      <c r="BX84" s="126">
        <v>161.80000000000001</v>
      </c>
      <c r="BY84" s="126">
        <v>159.19999999999999</v>
      </c>
      <c r="BZ84" s="126">
        <v>161</v>
      </c>
      <c r="CA84" s="127">
        <v>161.19999999999999</v>
      </c>
      <c r="CB84" s="128">
        <v>162.19999999999999</v>
      </c>
      <c r="CC84" s="129">
        <v>162.69999999999999</v>
      </c>
      <c r="CD84" s="128">
        <v>162.9</v>
      </c>
      <c r="CE84" s="128">
        <v>163.4</v>
      </c>
      <c r="CF84" s="130">
        <f t="shared" si="21"/>
        <v>2.5999999999999943</v>
      </c>
      <c r="CG84" s="131">
        <f t="shared" si="22"/>
        <v>4.8689138576778923E-2</v>
      </c>
      <c r="CH84" s="122">
        <v>252.5</v>
      </c>
      <c r="CI84" s="122">
        <v>252.8</v>
      </c>
      <c r="CJ84" s="122">
        <v>242.2</v>
      </c>
      <c r="CK84" s="122">
        <v>246.3</v>
      </c>
      <c r="CL84" s="122">
        <v>253.7</v>
      </c>
      <c r="CM84" s="122">
        <v>254</v>
      </c>
      <c r="CN84" s="122">
        <v>257.89999999999998</v>
      </c>
      <c r="CO84" s="122">
        <v>259.39999999999998</v>
      </c>
      <c r="CP84" s="122">
        <v>264.60000000000002</v>
      </c>
      <c r="CQ84" s="122">
        <v>253.4</v>
      </c>
      <c r="CR84" s="122">
        <v>253.7</v>
      </c>
      <c r="CS84" s="122">
        <v>252.7</v>
      </c>
      <c r="CT84" s="122">
        <v>251.9</v>
      </c>
      <c r="CU84" s="122">
        <v>251.4</v>
      </c>
      <c r="CV84" s="122">
        <v>250.4</v>
      </c>
      <c r="CW84" s="122">
        <v>250.9</v>
      </c>
      <c r="CX84" s="122">
        <v>251.2</v>
      </c>
      <c r="CY84" s="122">
        <v>251.2</v>
      </c>
      <c r="CZ84" s="122">
        <v>249.9</v>
      </c>
      <c r="DA84" s="122">
        <v>253.3</v>
      </c>
      <c r="DB84" s="123">
        <v>255.4</v>
      </c>
      <c r="DC84" s="123">
        <v>256.8</v>
      </c>
      <c r="DD84" s="132">
        <v>262.7</v>
      </c>
      <c r="DE84" s="133">
        <v>265.2</v>
      </c>
      <c r="DF84" s="133">
        <v>267</v>
      </c>
      <c r="DG84" s="134">
        <v>267.7</v>
      </c>
      <c r="DH84" s="134">
        <v>267.7</v>
      </c>
      <c r="DI84" s="135">
        <v>264.3</v>
      </c>
      <c r="DJ84" s="134">
        <v>265.5</v>
      </c>
      <c r="DK84" s="136">
        <f t="shared" si="23"/>
        <v>13</v>
      </c>
      <c r="DL84" s="124">
        <f t="shared" si="24"/>
        <v>5.1485148514851482E-2</v>
      </c>
      <c r="DM84" s="125">
        <v>64.3</v>
      </c>
      <c r="DN84" s="125">
        <v>62.1</v>
      </c>
      <c r="DO84" s="125">
        <v>61.2</v>
      </c>
      <c r="DP84" s="125">
        <v>61.1</v>
      </c>
      <c r="DQ84" s="125">
        <v>60.7</v>
      </c>
      <c r="DR84" s="125">
        <v>60.9</v>
      </c>
      <c r="DS84" s="125">
        <v>60.5</v>
      </c>
      <c r="DT84" s="125">
        <v>60.4</v>
      </c>
      <c r="DU84" s="125">
        <v>60.8</v>
      </c>
      <c r="DV84" s="125">
        <v>63.5</v>
      </c>
      <c r="DW84" s="125">
        <v>63.6</v>
      </c>
      <c r="DX84" s="125">
        <v>63.9</v>
      </c>
      <c r="DY84" s="125">
        <v>64.099999999999994</v>
      </c>
      <c r="DZ84" s="125">
        <v>65</v>
      </c>
      <c r="EA84" s="125">
        <v>64.3</v>
      </c>
      <c r="EB84" s="125">
        <v>64.599999999999994</v>
      </c>
      <c r="EC84" s="125">
        <v>65.900000000000006</v>
      </c>
      <c r="ED84" s="125">
        <v>65.900000000000006</v>
      </c>
      <c r="EE84" s="125">
        <v>66</v>
      </c>
      <c r="EF84" s="125">
        <v>66.599999999999994</v>
      </c>
      <c r="EG84" s="126">
        <v>67.099999999999994</v>
      </c>
      <c r="EH84" s="126">
        <v>67.900000000000006</v>
      </c>
      <c r="EI84" s="127">
        <v>66.3</v>
      </c>
      <c r="EJ84" s="137">
        <v>66.400000000000006</v>
      </c>
      <c r="EK84" s="137">
        <v>66.7</v>
      </c>
      <c r="EL84" s="138">
        <v>66.2</v>
      </c>
      <c r="EM84" s="138">
        <v>66.599999999999994</v>
      </c>
      <c r="EN84" s="138">
        <v>67.5</v>
      </c>
      <c r="EO84" s="138">
        <v>68</v>
      </c>
      <c r="EP84" s="130">
        <f t="shared" si="25"/>
        <v>3.7000000000000028</v>
      </c>
      <c r="EQ84" s="131">
        <f t="shared" si="26"/>
        <v>5.7542768273717002E-2</v>
      </c>
      <c r="ER84" s="122">
        <v>145.1</v>
      </c>
      <c r="ES84" s="122">
        <v>136.69999999999999</v>
      </c>
      <c r="ET84" s="122">
        <v>137.30000000000001</v>
      </c>
      <c r="EU84" s="122">
        <v>138.6</v>
      </c>
      <c r="EV84" s="122">
        <v>141.30000000000001</v>
      </c>
      <c r="EW84" s="122">
        <v>141.9</v>
      </c>
      <c r="EX84" s="122">
        <v>145.9</v>
      </c>
      <c r="EY84" s="122">
        <v>143.80000000000001</v>
      </c>
      <c r="EZ84" s="122">
        <v>146.69999999999999</v>
      </c>
      <c r="FA84" s="122">
        <v>140</v>
      </c>
      <c r="FB84" s="122">
        <v>142.5</v>
      </c>
      <c r="FC84" s="122">
        <v>143.30000000000001</v>
      </c>
      <c r="FD84" s="122">
        <v>143.5</v>
      </c>
      <c r="FE84" s="122">
        <v>143.80000000000001</v>
      </c>
      <c r="FF84" s="122">
        <v>143.9</v>
      </c>
      <c r="FG84" s="122">
        <v>144.6</v>
      </c>
      <c r="FH84" s="122">
        <v>146.80000000000001</v>
      </c>
      <c r="FI84" s="122">
        <v>147.5</v>
      </c>
      <c r="FJ84" s="122">
        <v>148.30000000000001</v>
      </c>
      <c r="FK84" s="122">
        <v>147.9</v>
      </c>
      <c r="FL84" s="123">
        <v>148.69999999999999</v>
      </c>
      <c r="FM84" s="123">
        <v>150.69999999999999</v>
      </c>
      <c r="FN84" s="123">
        <v>152.1</v>
      </c>
      <c r="FO84" s="123">
        <v>152.6</v>
      </c>
      <c r="FP84" s="132">
        <v>454</v>
      </c>
      <c r="FQ84" s="134">
        <v>148.9</v>
      </c>
      <c r="FR84" s="134">
        <v>147.6</v>
      </c>
      <c r="FS84" s="135">
        <v>149.1</v>
      </c>
      <c r="FT84" s="134">
        <v>148.6</v>
      </c>
      <c r="FU84" s="139">
        <f t="shared" si="27"/>
        <v>3.5</v>
      </c>
      <c r="FV84" s="124">
        <f t="shared" si="28"/>
        <v>2.4121295658166782E-2</v>
      </c>
      <c r="FW84" s="125">
        <v>195.3</v>
      </c>
      <c r="FX84" s="125">
        <v>194.4</v>
      </c>
      <c r="FY84" s="125">
        <v>175</v>
      </c>
      <c r="FZ84" s="125">
        <v>181.4</v>
      </c>
      <c r="GA84" s="125">
        <v>183.1</v>
      </c>
      <c r="GB84" s="125">
        <v>184.4</v>
      </c>
      <c r="GC84" s="125">
        <v>185</v>
      </c>
      <c r="GD84" s="125">
        <v>185.9</v>
      </c>
      <c r="GE84" s="125">
        <v>185.4</v>
      </c>
      <c r="GF84" s="125">
        <v>187.2</v>
      </c>
      <c r="GG84" s="125">
        <v>187.9</v>
      </c>
      <c r="GH84" s="125">
        <v>187.5</v>
      </c>
      <c r="GI84" s="125">
        <v>186.7</v>
      </c>
      <c r="GJ84" s="125">
        <v>188</v>
      </c>
      <c r="GK84" s="125">
        <v>188.4</v>
      </c>
      <c r="GL84" s="125">
        <v>188.8</v>
      </c>
      <c r="GM84" s="125">
        <v>189.6</v>
      </c>
      <c r="GN84" s="125">
        <v>190.4</v>
      </c>
      <c r="GO84" s="125">
        <v>189.7</v>
      </c>
      <c r="GP84" s="125">
        <v>187.4</v>
      </c>
      <c r="GQ84" s="126">
        <v>188.9</v>
      </c>
      <c r="GR84" s="126">
        <v>189.6</v>
      </c>
      <c r="GS84" s="127">
        <v>194.8</v>
      </c>
      <c r="GT84" s="137">
        <v>194.7</v>
      </c>
      <c r="GU84" s="137">
        <v>195.3</v>
      </c>
      <c r="GV84" s="138">
        <v>195</v>
      </c>
      <c r="GW84" s="138">
        <v>197.2</v>
      </c>
      <c r="GX84" s="138">
        <v>194.5</v>
      </c>
      <c r="GY84" s="138">
        <v>198.3</v>
      </c>
      <c r="GZ84" s="130">
        <f t="shared" si="29"/>
        <v>3</v>
      </c>
      <c r="HA84" s="131">
        <f t="shared" si="30"/>
        <v>1.5360983102918585E-2</v>
      </c>
      <c r="HB84" s="122">
        <v>122.9</v>
      </c>
      <c r="HC84" s="122">
        <v>115.6</v>
      </c>
      <c r="HD84" s="122">
        <v>77.400000000000006</v>
      </c>
      <c r="HE84" s="122">
        <v>90.8</v>
      </c>
      <c r="HF84" s="122">
        <v>100.3</v>
      </c>
      <c r="HG84" s="122">
        <v>102</v>
      </c>
      <c r="HH84" s="122">
        <v>102.1</v>
      </c>
      <c r="HI84" s="122">
        <v>103.3</v>
      </c>
      <c r="HJ84" s="122">
        <v>104.9</v>
      </c>
      <c r="HK84" s="122">
        <v>111.2</v>
      </c>
      <c r="HL84" s="122">
        <v>111.6</v>
      </c>
      <c r="HM84" s="122">
        <v>111.4</v>
      </c>
      <c r="HN84" s="122">
        <v>109.1</v>
      </c>
      <c r="HO84" s="122">
        <v>109.8</v>
      </c>
      <c r="HP84" s="122">
        <v>110.5</v>
      </c>
      <c r="HQ84" s="122">
        <v>110.8</v>
      </c>
      <c r="HR84" s="122">
        <v>110.8</v>
      </c>
      <c r="HS84" s="122">
        <v>111.3</v>
      </c>
      <c r="HT84" s="122">
        <v>113.1</v>
      </c>
      <c r="HU84" s="122">
        <v>113.1</v>
      </c>
      <c r="HV84" s="123">
        <v>114.7</v>
      </c>
      <c r="HW84" s="123">
        <v>114.4</v>
      </c>
      <c r="HX84" s="132">
        <v>120.6</v>
      </c>
      <c r="HY84" s="133">
        <v>120.4</v>
      </c>
      <c r="HZ84" s="133">
        <v>121</v>
      </c>
      <c r="IA84" s="134">
        <v>121.5</v>
      </c>
      <c r="IB84" s="134">
        <v>121.7</v>
      </c>
      <c r="IC84" s="134">
        <v>120.6</v>
      </c>
      <c r="ID84" s="134">
        <v>120</v>
      </c>
      <c r="IE84" s="139">
        <f t="shared" si="31"/>
        <v>-2.9000000000000057</v>
      </c>
      <c r="IF84" s="124">
        <f t="shared" si="32"/>
        <v>-2.3596419853539507E-2</v>
      </c>
      <c r="IG84" s="125">
        <v>213.4</v>
      </c>
      <c r="IH84" s="125">
        <v>210.5</v>
      </c>
      <c r="II84" s="125">
        <v>203.8</v>
      </c>
      <c r="IJ84" s="125">
        <v>199.9</v>
      </c>
      <c r="IK84" s="125">
        <v>203.1</v>
      </c>
      <c r="IL84" s="125">
        <v>202.1</v>
      </c>
      <c r="IM84" s="125">
        <v>206.5</v>
      </c>
      <c r="IN84" s="125">
        <v>202.8</v>
      </c>
      <c r="IO84" s="125">
        <v>202.3</v>
      </c>
      <c r="IP84" s="125">
        <v>204.8</v>
      </c>
      <c r="IQ84" s="125">
        <v>205.2</v>
      </c>
      <c r="IR84" s="125">
        <v>205.3</v>
      </c>
      <c r="IS84" s="125">
        <v>205.2</v>
      </c>
      <c r="IT84" s="125">
        <v>205.2</v>
      </c>
      <c r="IU84" s="125">
        <v>205.1</v>
      </c>
      <c r="IV84" s="125">
        <v>205.5</v>
      </c>
      <c r="IW84" s="125">
        <v>203.2</v>
      </c>
      <c r="IX84" s="125">
        <v>204.6</v>
      </c>
      <c r="IY84" s="125">
        <v>203.4</v>
      </c>
      <c r="IZ84" s="140">
        <v>203.3</v>
      </c>
      <c r="JA84" s="137">
        <v>203</v>
      </c>
      <c r="JB84" s="137">
        <v>203.4</v>
      </c>
      <c r="JC84" s="137">
        <v>208.9</v>
      </c>
      <c r="JD84" s="137">
        <v>208.9</v>
      </c>
      <c r="JE84" s="137">
        <v>208.9</v>
      </c>
      <c r="JF84" s="138">
        <v>208.7</v>
      </c>
      <c r="JG84" s="138">
        <v>208.8</v>
      </c>
      <c r="JH84" s="138">
        <v>208.8</v>
      </c>
      <c r="JI84" s="138">
        <v>208</v>
      </c>
      <c r="JJ84" s="128">
        <f t="shared" si="33"/>
        <v>-5.4000000000000057</v>
      </c>
      <c r="JK84" s="141">
        <f t="shared" si="34"/>
        <v>-2.5304592314901619E-2</v>
      </c>
    </row>
    <row r="85" spans="1:271" ht="15.95" thickBot="1">
      <c r="A85" s="113" t="s">
        <v>94</v>
      </c>
      <c r="B85" s="114">
        <v>17660.900000000001</v>
      </c>
      <c r="C85" s="114">
        <v>14979</v>
      </c>
      <c r="D85" s="114">
        <v>15113.2</v>
      </c>
      <c r="E85" s="114">
        <v>15689</v>
      </c>
      <c r="F85" s="114">
        <v>15772.5</v>
      </c>
      <c r="G85" s="114">
        <v>15988.7</v>
      </c>
      <c r="H85" s="114">
        <v>16134.3</v>
      </c>
      <c r="I85" s="114">
        <v>16013.3</v>
      </c>
      <c r="J85" s="114">
        <v>15937.9</v>
      </c>
      <c r="K85" s="115">
        <v>16014</v>
      </c>
      <c r="L85" s="115">
        <v>16146.4</v>
      </c>
      <c r="M85" s="116">
        <v>16248.4</v>
      </c>
      <c r="N85" s="116">
        <v>16343.1</v>
      </c>
      <c r="O85" s="116">
        <v>16527.8</v>
      </c>
      <c r="P85" s="116">
        <v>16622.5</v>
      </c>
      <c r="Q85" s="117">
        <v>16677.8</v>
      </c>
      <c r="R85" s="117">
        <v>16789.400000000001</v>
      </c>
      <c r="S85" s="117">
        <v>17140.5</v>
      </c>
      <c r="T85" s="117">
        <v>17200.8</v>
      </c>
      <c r="U85" s="118">
        <v>17336.2</v>
      </c>
      <c r="V85" s="119">
        <v>17410.599999999999</v>
      </c>
      <c r="W85" s="119">
        <v>17455.2</v>
      </c>
      <c r="X85" s="120">
        <v>17496</v>
      </c>
      <c r="Y85" s="119">
        <v>17515.900000000001</v>
      </c>
      <c r="Z85" s="121">
        <f t="shared" si="18"/>
        <v>-145</v>
      </c>
      <c r="AA85" s="122">
        <v>913.3</v>
      </c>
      <c r="AB85" s="122">
        <v>878.5</v>
      </c>
      <c r="AC85" s="122">
        <v>746.9</v>
      </c>
      <c r="AD85" s="122">
        <v>822.1</v>
      </c>
      <c r="AE85" s="122">
        <v>832.6</v>
      </c>
      <c r="AF85" s="122">
        <v>838.9</v>
      </c>
      <c r="AG85" s="122">
        <v>843</v>
      </c>
      <c r="AH85" s="122">
        <v>867</v>
      </c>
      <c r="AI85" s="122">
        <v>881.1</v>
      </c>
      <c r="AJ85" s="122">
        <v>877.7</v>
      </c>
      <c r="AK85" s="122">
        <v>880.2</v>
      </c>
      <c r="AL85" s="122">
        <v>886.3</v>
      </c>
      <c r="AM85" s="122">
        <v>879.8</v>
      </c>
      <c r="AN85" s="122">
        <v>877.1</v>
      </c>
      <c r="AO85" s="122">
        <v>877.8</v>
      </c>
      <c r="AP85" s="122">
        <v>879.3</v>
      </c>
      <c r="AQ85" s="122">
        <v>884.5</v>
      </c>
      <c r="AR85" s="123">
        <v>891.9</v>
      </c>
      <c r="AS85" s="123">
        <v>889.8</v>
      </c>
      <c r="AT85" s="123">
        <v>884.5</v>
      </c>
      <c r="AU85" s="123">
        <v>885.5</v>
      </c>
      <c r="AV85" s="123">
        <v>907</v>
      </c>
      <c r="AW85" s="123">
        <v>915.9</v>
      </c>
      <c r="AX85" s="123">
        <v>904.5</v>
      </c>
      <c r="AY85" s="123">
        <v>911.6</v>
      </c>
      <c r="AZ85" s="123">
        <v>905.5</v>
      </c>
      <c r="BA85" s="122">
        <f t="shared" si="19"/>
        <v>-7.7999999999999545</v>
      </c>
      <c r="BB85" s="124">
        <f t="shared" si="20"/>
        <v>-8.5404576809372107E-3</v>
      </c>
      <c r="BC85" s="125">
        <v>1327.8</v>
      </c>
      <c r="BD85" s="125">
        <v>1303.7</v>
      </c>
      <c r="BE85" s="125">
        <v>1323.2</v>
      </c>
      <c r="BF85" s="125">
        <v>1181.9000000000001</v>
      </c>
      <c r="BG85" s="144">
        <v>1216.7</v>
      </c>
      <c r="BH85" s="125">
        <v>1218.3</v>
      </c>
      <c r="BI85" s="125">
        <v>1218.4000000000001</v>
      </c>
      <c r="BJ85" s="125">
        <v>1222.0999999999999</v>
      </c>
      <c r="BK85" s="125">
        <v>1223.8</v>
      </c>
      <c r="BL85" s="125">
        <v>1248.0999999999999</v>
      </c>
      <c r="BM85" s="125">
        <v>1246.9000000000001</v>
      </c>
      <c r="BN85" s="125">
        <v>1242.0999999999999</v>
      </c>
      <c r="BO85" s="125">
        <v>1248.4000000000001</v>
      </c>
      <c r="BP85" s="125">
        <v>1250.7</v>
      </c>
      <c r="BQ85" s="125">
        <v>1253.7</v>
      </c>
      <c r="BR85" s="125">
        <v>1256.5999999999999</v>
      </c>
      <c r="BS85" s="125">
        <v>1258.3</v>
      </c>
      <c r="BT85" s="125">
        <v>1255.7</v>
      </c>
      <c r="BU85" s="125">
        <v>1260</v>
      </c>
      <c r="BV85" s="125">
        <v>1267.3</v>
      </c>
      <c r="BW85" s="145">
        <v>1269.9000000000001</v>
      </c>
      <c r="BX85" s="145">
        <v>1272.9000000000001</v>
      </c>
      <c r="BY85" s="145">
        <v>1282.5999999999999</v>
      </c>
      <c r="BZ85" s="145">
        <v>1288.5999999999999</v>
      </c>
      <c r="CA85" s="146">
        <v>1294.4000000000001</v>
      </c>
      <c r="CB85" s="128">
        <v>1299.0999999999999</v>
      </c>
      <c r="CC85" s="129">
        <v>1304</v>
      </c>
      <c r="CD85" s="128">
        <v>1307.8</v>
      </c>
      <c r="CE85" s="128">
        <v>1311</v>
      </c>
      <c r="CF85" s="130">
        <f t="shared" si="21"/>
        <v>-16.799999999999955</v>
      </c>
      <c r="CG85" s="131">
        <f t="shared" si="22"/>
        <v>-1.8394831928172511E-2</v>
      </c>
      <c r="CH85" s="122">
        <v>3067</v>
      </c>
      <c r="CI85" s="122">
        <v>3055</v>
      </c>
      <c r="CJ85" s="122">
        <v>2659.4</v>
      </c>
      <c r="CK85" s="122">
        <v>2682.8</v>
      </c>
      <c r="CL85" s="147">
        <v>2786</v>
      </c>
      <c r="CM85" s="122">
        <v>2821.9</v>
      </c>
      <c r="CN85" s="122">
        <v>2845</v>
      </c>
      <c r="CO85" s="122">
        <v>2872.8</v>
      </c>
      <c r="CP85" s="122">
        <v>2893.5</v>
      </c>
      <c r="CQ85" s="122">
        <v>2939.4</v>
      </c>
      <c r="CR85" s="122">
        <v>2941.6</v>
      </c>
      <c r="CS85" s="122">
        <v>2952.7</v>
      </c>
      <c r="CT85" s="122">
        <v>2962.6</v>
      </c>
      <c r="CU85" s="122">
        <v>2982.5</v>
      </c>
      <c r="CV85" s="122">
        <v>2982.6</v>
      </c>
      <c r="CW85" s="122">
        <v>2987.7</v>
      </c>
      <c r="CX85" s="122">
        <v>2988.4</v>
      </c>
      <c r="CY85" s="122">
        <v>2991.3</v>
      </c>
      <c r="CZ85" s="122">
        <v>2994.1</v>
      </c>
      <c r="DA85" s="122">
        <v>3001.2</v>
      </c>
      <c r="DB85" s="148">
        <v>3020.5</v>
      </c>
      <c r="DC85" s="148">
        <v>3022.5</v>
      </c>
      <c r="DD85" s="149">
        <v>3070.5</v>
      </c>
      <c r="DE85" s="150">
        <v>3098.5</v>
      </c>
      <c r="DF85" s="150">
        <v>3129.2</v>
      </c>
      <c r="DG85" s="134">
        <v>3134.7</v>
      </c>
      <c r="DH85" s="134">
        <v>3146.4</v>
      </c>
      <c r="DI85" s="135">
        <v>3145.7</v>
      </c>
      <c r="DJ85" s="134">
        <v>3155.3</v>
      </c>
      <c r="DK85" s="136">
        <f t="shared" si="23"/>
        <v>88.300000000000182</v>
      </c>
      <c r="DL85" s="124">
        <f t="shared" si="24"/>
        <v>2.8790348875122329E-2</v>
      </c>
      <c r="DM85" s="125">
        <v>848.8</v>
      </c>
      <c r="DN85" s="125">
        <v>852.9</v>
      </c>
      <c r="DO85" s="125">
        <v>826.8</v>
      </c>
      <c r="DP85" s="125">
        <v>826.9</v>
      </c>
      <c r="DQ85" s="125">
        <v>831.8</v>
      </c>
      <c r="DR85" s="125">
        <v>837.2</v>
      </c>
      <c r="DS85" s="125">
        <v>838.9</v>
      </c>
      <c r="DT85" s="125">
        <v>838.6</v>
      </c>
      <c r="DU85" s="125">
        <v>849.5</v>
      </c>
      <c r="DV85" s="125">
        <v>811.7</v>
      </c>
      <c r="DW85" s="125">
        <v>810</v>
      </c>
      <c r="DX85" s="125">
        <v>809</v>
      </c>
      <c r="DY85" s="125">
        <v>807.9</v>
      </c>
      <c r="DZ85" s="125">
        <v>809.5</v>
      </c>
      <c r="EA85" s="125">
        <v>810.7</v>
      </c>
      <c r="EB85" s="125">
        <v>811.8</v>
      </c>
      <c r="EC85" s="125">
        <v>808.8</v>
      </c>
      <c r="ED85" s="125">
        <v>806.6</v>
      </c>
      <c r="EE85" s="125">
        <v>809</v>
      </c>
      <c r="EF85" s="125">
        <v>809.9</v>
      </c>
      <c r="EG85" s="126">
        <v>812.4</v>
      </c>
      <c r="EH85" s="126">
        <v>813.4</v>
      </c>
      <c r="EI85" s="127">
        <v>826.5</v>
      </c>
      <c r="EJ85" s="137">
        <v>825.9</v>
      </c>
      <c r="EK85" s="137">
        <v>830.1</v>
      </c>
      <c r="EL85" s="138">
        <v>833.9</v>
      </c>
      <c r="EM85" s="138">
        <v>836.9</v>
      </c>
      <c r="EN85" s="138">
        <v>836.1</v>
      </c>
      <c r="EO85" s="138">
        <v>837.1</v>
      </c>
      <c r="EP85" s="130">
        <f t="shared" si="25"/>
        <v>-11.699999999999932</v>
      </c>
      <c r="EQ85" s="131">
        <f t="shared" si="26"/>
        <v>-1.378416588124403E-2</v>
      </c>
      <c r="ER85" s="122">
        <v>2771.3</v>
      </c>
      <c r="ES85" s="122">
        <v>2476.1</v>
      </c>
      <c r="ET85" s="122">
        <v>2483.6</v>
      </c>
      <c r="EU85" s="122">
        <v>2504.5</v>
      </c>
      <c r="EV85" s="147">
        <v>2540.6999999999998</v>
      </c>
      <c r="EW85" s="122">
        <v>2554.1999999999998</v>
      </c>
      <c r="EX85" s="122">
        <v>2573.4</v>
      </c>
      <c r="EY85" s="122">
        <v>2588.3000000000002</v>
      </c>
      <c r="EZ85" s="122">
        <v>2627.4</v>
      </c>
      <c r="FA85" s="122">
        <v>2591</v>
      </c>
      <c r="FB85" s="122">
        <v>2611.1</v>
      </c>
      <c r="FC85" s="122">
        <v>2609.6999999999998</v>
      </c>
      <c r="FD85" s="122">
        <v>2621.6</v>
      </c>
      <c r="FE85" s="122">
        <v>2643.9</v>
      </c>
      <c r="FF85" s="122">
        <v>2662.4</v>
      </c>
      <c r="FG85" s="122">
        <v>2669.7</v>
      </c>
      <c r="FH85" s="122">
        <v>2672.2</v>
      </c>
      <c r="FI85" s="122">
        <v>2680.6</v>
      </c>
      <c r="FJ85" s="122">
        <v>2696.8</v>
      </c>
      <c r="FK85" s="122">
        <v>2703.9</v>
      </c>
      <c r="FL85" s="148">
        <v>2746.8</v>
      </c>
      <c r="FM85" s="148">
        <v>2763.9</v>
      </c>
      <c r="FN85" s="148">
        <v>2773.7</v>
      </c>
      <c r="FO85" s="148">
        <v>2777.3</v>
      </c>
      <c r="FP85" s="149">
        <v>149.4</v>
      </c>
      <c r="FQ85" s="134">
        <v>2805.5</v>
      </c>
      <c r="FR85" s="134">
        <v>2818.3</v>
      </c>
      <c r="FS85" s="135">
        <v>2823.5</v>
      </c>
      <c r="FT85" s="134">
        <v>2817.4</v>
      </c>
      <c r="FU85" s="139">
        <f t="shared" si="27"/>
        <v>46.099999999999909</v>
      </c>
      <c r="FV85" s="124">
        <f t="shared" si="28"/>
        <v>1.6634792335726883E-2</v>
      </c>
      <c r="FW85" s="125">
        <v>2862.5</v>
      </c>
      <c r="FX85" s="125">
        <v>2828.5</v>
      </c>
      <c r="FY85" s="125">
        <v>2525.9</v>
      </c>
      <c r="FZ85" s="125">
        <v>2569.8000000000002</v>
      </c>
      <c r="GA85" s="144">
        <v>2643.5</v>
      </c>
      <c r="GB85" s="125">
        <v>2676.5</v>
      </c>
      <c r="GC85" s="125">
        <v>2685.7</v>
      </c>
      <c r="GD85" s="125">
        <v>2686.7</v>
      </c>
      <c r="GE85" s="125">
        <v>2694.1</v>
      </c>
      <c r="GF85" s="125">
        <v>2727.9</v>
      </c>
      <c r="GG85" s="125">
        <v>2734.8</v>
      </c>
      <c r="GH85" s="125">
        <v>2724.5</v>
      </c>
      <c r="GI85" s="125">
        <v>2737.9</v>
      </c>
      <c r="GJ85" s="125">
        <v>2747.5</v>
      </c>
      <c r="GK85" s="125">
        <v>2762.5</v>
      </c>
      <c r="GL85" s="125">
        <v>2772.9</v>
      </c>
      <c r="GM85" s="125">
        <v>2782.1</v>
      </c>
      <c r="GN85" s="125">
        <v>2793.3</v>
      </c>
      <c r="GO85" s="125">
        <v>2792.2</v>
      </c>
      <c r="GP85" s="125">
        <v>2796.1</v>
      </c>
      <c r="GQ85" s="145">
        <v>2803.9</v>
      </c>
      <c r="GR85" s="145">
        <v>2816</v>
      </c>
      <c r="GS85" s="146">
        <v>2852.6</v>
      </c>
      <c r="GT85" s="151">
        <v>2864</v>
      </c>
      <c r="GU85" s="151">
        <v>2883.9</v>
      </c>
      <c r="GV85" s="138">
        <v>2893.1</v>
      </c>
      <c r="GW85" s="138">
        <v>2894.4</v>
      </c>
      <c r="GX85" s="138">
        <v>2900.3</v>
      </c>
      <c r="GY85" s="138">
        <v>2906</v>
      </c>
      <c r="GZ85" s="130">
        <f t="shared" si="29"/>
        <v>43.5</v>
      </c>
      <c r="HA85" s="131">
        <f t="shared" si="30"/>
        <v>1.519650655021834E-2</v>
      </c>
      <c r="HB85" s="122">
        <v>2058.1999999999998</v>
      </c>
      <c r="HC85" s="122">
        <v>1960.4</v>
      </c>
      <c r="HD85" s="122">
        <v>1072.9000000000001</v>
      </c>
      <c r="HE85" s="122">
        <v>1130.5999999999999</v>
      </c>
      <c r="HF85" s="147">
        <v>1406.2</v>
      </c>
      <c r="HG85" s="122">
        <v>1413.1</v>
      </c>
      <c r="HH85" s="122">
        <v>1405.9</v>
      </c>
      <c r="HI85" s="122">
        <v>1459.7</v>
      </c>
      <c r="HJ85" s="122">
        <v>1524.6</v>
      </c>
      <c r="HK85" s="122">
        <v>1432.9</v>
      </c>
      <c r="HL85" s="122">
        <v>1326.7</v>
      </c>
      <c r="HM85" s="122">
        <v>1257.7</v>
      </c>
      <c r="HN85" s="122">
        <v>1365.7</v>
      </c>
      <c r="HO85" s="122">
        <v>1418</v>
      </c>
      <c r="HP85" s="122">
        <v>1478.4</v>
      </c>
      <c r="HQ85" s="122">
        <v>1531.1</v>
      </c>
      <c r="HR85" s="122">
        <v>1574.6</v>
      </c>
      <c r="HS85" s="122">
        <v>1627.4</v>
      </c>
      <c r="HT85" s="122">
        <v>1663</v>
      </c>
      <c r="HU85" s="122">
        <v>1689.4</v>
      </c>
      <c r="HV85" s="148">
        <v>1716.1</v>
      </c>
      <c r="HW85" s="148">
        <v>1727.9</v>
      </c>
      <c r="HX85" s="149">
        <v>1812.4</v>
      </c>
      <c r="HY85" s="150">
        <v>1816.9</v>
      </c>
      <c r="HZ85" s="150">
        <v>1842.7</v>
      </c>
      <c r="IA85" s="134">
        <v>1861.9</v>
      </c>
      <c r="IB85" s="134">
        <v>1878.5</v>
      </c>
      <c r="IC85" s="134">
        <v>1880.8</v>
      </c>
      <c r="ID85" s="134">
        <v>1885.7</v>
      </c>
      <c r="IE85" s="139">
        <f t="shared" si="31"/>
        <v>-172.49999999999977</v>
      </c>
      <c r="IF85" s="124">
        <f t="shared" si="32"/>
        <v>-8.3811097075114069E-2</v>
      </c>
      <c r="IG85" s="125">
        <v>2615.3000000000002</v>
      </c>
      <c r="IH85" s="125">
        <v>2633.5</v>
      </c>
      <c r="II85" s="125">
        <v>2541.8000000000002</v>
      </c>
      <c r="IJ85" s="125">
        <v>2441.6</v>
      </c>
      <c r="IK85" s="144">
        <v>2439.5</v>
      </c>
      <c r="IL85" s="125">
        <v>2425.4</v>
      </c>
      <c r="IM85" s="125">
        <v>2490.6</v>
      </c>
      <c r="IN85" s="125">
        <v>2474.8000000000002</v>
      </c>
      <c r="IO85" s="125">
        <v>2436.9</v>
      </c>
      <c r="IP85" s="125">
        <v>2415.9</v>
      </c>
      <c r="IQ85" s="125">
        <v>2403.4</v>
      </c>
      <c r="IR85" s="125">
        <v>2405</v>
      </c>
      <c r="IS85" s="125">
        <v>2397.1999999999998</v>
      </c>
      <c r="IT85" s="125">
        <v>2400.9</v>
      </c>
      <c r="IU85" s="125">
        <v>2401.1</v>
      </c>
      <c r="IV85" s="125">
        <v>2405.1999999999998</v>
      </c>
      <c r="IW85" s="125">
        <v>2412.9</v>
      </c>
      <c r="IX85" s="125">
        <v>2439.4</v>
      </c>
      <c r="IY85" s="125">
        <v>2460.1</v>
      </c>
      <c r="IZ85" s="140">
        <v>2451.5</v>
      </c>
      <c r="JA85" s="151">
        <v>2446.4</v>
      </c>
      <c r="JB85" s="151">
        <v>2450.1</v>
      </c>
      <c r="JC85" s="151">
        <v>2502.9</v>
      </c>
      <c r="JD85" s="151">
        <v>2503.6</v>
      </c>
      <c r="JE85" s="151">
        <v>2505.4</v>
      </c>
      <c r="JF85" s="138">
        <v>2510.6</v>
      </c>
      <c r="JG85" s="138">
        <v>2513.9</v>
      </c>
      <c r="JH85" s="138">
        <v>2521.4</v>
      </c>
      <c r="JI85" s="138">
        <v>2527</v>
      </c>
      <c r="JJ85" s="128">
        <f t="shared" si="33"/>
        <v>-88.300000000000182</v>
      </c>
      <c r="JK85" s="141">
        <f t="shared" si="34"/>
        <v>-3.3762857033609976E-2</v>
      </c>
    </row>
    <row r="86" spans="1:271" ht="15.95" thickBot="1">
      <c r="A86" s="113" t="s">
        <v>95</v>
      </c>
      <c r="B86" s="114">
        <v>2819</v>
      </c>
      <c r="C86" s="114">
        <v>2471.1</v>
      </c>
      <c r="D86" s="114">
        <v>2542.1</v>
      </c>
      <c r="E86" s="114">
        <v>2599.1</v>
      </c>
      <c r="F86" s="114">
        <v>2612.6999999999998</v>
      </c>
      <c r="G86" s="114">
        <v>2667</v>
      </c>
      <c r="H86" s="114">
        <v>2687.6</v>
      </c>
      <c r="I86" s="114">
        <v>2647.9</v>
      </c>
      <c r="J86" s="114">
        <v>2626.7</v>
      </c>
      <c r="K86" s="115">
        <v>2666.2</v>
      </c>
      <c r="L86" s="115">
        <v>2673.9</v>
      </c>
      <c r="M86" s="116">
        <v>2691.3</v>
      </c>
      <c r="N86" s="116">
        <v>2708.8</v>
      </c>
      <c r="O86" s="116">
        <v>2731</v>
      </c>
      <c r="P86" s="116">
        <v>2736</v>
      </c>
      <c r="Q86" s="117">
        <v>2745.7</v>
      </c>
      <c r="R86" s="117">
        <v>2755.6</v>
      </c>
      <c r="S86" s="117">
        <v>2806.8</v>
      </c>
      <c r="T86" s="117">
        <v>2812.8</v>
      </c>
      <c r="U86" s="152">
        <v>2828.7</v>
      </c>
      <c r="V86" s="119">
        <v>2834</v>
      </c>
      <c r="W86" s="119">
        <v>2850</v>
      </c>
      <c r="X86" s="120">
        <v>2852.9</v>
      </c>
      <c r="Y86" s="119">
        <v>2857.4</v>
      </c>
      <c r="Z86" s="121">
        <f t="shared" si="18"/>
        <v>38.400000000000091</v>
      </c>
      <c r="AA86" s="122">
        <v>179.3</v>
      </c>
      <c r="AB86" s="122">
        <v>178.8</v>
      </c>
      <c r="AC86" s="122">
        <v>166</v>
      </c>
      <c r="AD86" s="122">
        <v>171.8</v>
      </c>
      <c r="AE86" s="122">
        <v>173.3</v>
      </c>
      <c r="AF86" s="122">
        <v>172.8</v>
      </c>
      <c r="AG86" s="122">
        <v>171.1</v>
      </c>
      <c r="AH86" s="122">
        <v>172.5</v>
      </c>
      <c r="AI86" s="122">
        <v>173.2</v>
      </c>
      <c r="AJ86" s="122">
        <v>172.7</v>
      </c>
      <c r="AK86" s="122">
        <v>172.6</v>
      </c>
      <c r="AL86" s="122">
        <v>172.1</v>
      </c>
      <c r="AM86" s="122">
        <v>171.9</v>
      </c>
      <c r="AN86" s="122">
        <v>171.9</v>
      </c>
      <c r="AO86" s="122">
        <v>170.5</v>
      </c>
      <c r="AP86" s="122">
        <v>170.9</v>
      </c>
      <c r="AQ86" s="122">
        <v>171.5</v>
      </c>
      <c r="AR86" s="123">
        <v>172</v>
      </c>
      <c r="AS86" s="123">
        <v>172.1</v>
      </c>
      <c r="AT86" s="123">
        <v>178.9</v>
      </c>
      <c r="AU86" s="123">
        <v>181.4</v>
      </c>
      <c r="AV86" s="123">
        <v>184.2</v>
      </c>
      <c r="AW86" s="123">
        <v>182.1</v>
      </c>
      <c r="AX86" s="123">
        <v>186.1</v>
      </c>
      <c r="AY86" s="123">
        <v>185.2</v>
      </c>
      <c r="AZ86" s="123">
        <v>185.6</v>
      </c>
      <c r="BA86" s="122">
        <f t="shared" si="19"/>
        <v>6.2999999999999829</v>
      </c>
      <c r="BB86" s="124">
        <f t="shared" si="20"/>
        <v>3.513664249860559E-2</v>
      </c>
      <c r="BC86" s="125">
        <v>151.6</v>
      </c>
      <c r="BD86" s="125">
        <v>149.9</v>
      </c>
      <c r="BE86" s="125">
        <v>149.9</v>
      </c>
      <c r="BF86" s="125">
        <v>138.5</v>
      </c>
      <c r="BG86" s="125">
        <v>149.6</v>
      </c>
      <c r="BH86" s="125">
        <v>150.4</v>
      </c>
      <c r="BI86" s="125">
        <v>151.19999999999999</v>
      </c>
      <c r="BJ86" s="125">
        <v>152.30000000000001</v>
      </c>
      <c r="BK86" s="125">
        <v>153</v>
      </c>
      <c r="BL86" s="125">
        <v>145.9</v>
      </c>
      <c r="BM86" s="125">
        <v>145.4</v>
      </c>
      <c r="BN86" s="125">
        <v>144.80000000000001</v>
      </c>
      <c r="BO86" s="125">
        <v>145.69999999999999</v>
      </c>
      <c r="BP86" s="125">
        <v>146</v>
      </c>
      <c r="BQ86" s="125">
        <v>146.30000000000001</v>
      </c>
      <c r="BR86" s="125">
        <v>146.19999999999999</v>
      </c>
      <c r="BS86" s="125">
        <v>145.5</v>
      </c>
      <c r="BT86" s="125">
        <v>145.69999999999999</v>
      </c>
      <c r="BU86" s="125">
        <v>145.6</v>
      </c>
      <c r="BV86" s="125">
        <v>145.9</v>
      </c>
      <c r="BW86" s="126">
        <v>146.9</v>
      </c>
      <c r="BX86" s="126">
        <v>147.80000000000001</v>
      </c>
      <c r="BY86" s="126">
        <v>151.19999999999999</v>
      </c>
      <c r="BZ86" s="126">
        <v>152.30000000000001</v>
      </c>
      <c r="CA86" s="127">
        <v>152.9</v>
      </c>
      <c r="CB86" s="128">
        <v>154.4</v>
      </c>
      <c r="CC86" s="129">
        <v>153.69999999999999</v>
      </c>
      <c r="CD86" s="128">
        <v>154.9</v>
      </c>
      <c r="CE86" s="128">
        <v>154.9</v>
      </c>
      <c r="CF86" s="130">
        <f t="shared" si="21"/>
        <v>3.3000000000000114</v>
      </c>
      <c r="CG86" s="131">
        <f t="shared" si="22"/>
        <v>1.8404907975460186E-2</v>
      </c>
      <c r="CH86" s="122">
        <v>482.6</v>
      </c>
      <c r="CI86" s="122">
        <v>477.5</v>
      </c>
      <c r="CJ86" s="122">
        <v>437.1</v>
      </c>
      <c r="CK86" s="122">
        <v>439.4</v>
      </c>
      <c r="CL86" s="122">
        <v>446.7</v>
      </c>
      <c r="CM86" s="122">
        <v>453.7</v>
      </c>
      <c r="CN86" s="122">
        <v>459.7</v>
      </c>
      <c r="CO86" s="122">
        <v>467.1</v>
      </c>
      <c r="CP86" s="122">
        <v>473.3</v>
      </c>
      <c r="CQ86" s="122">
        <v>478.4</v>
      </c>
      <c r="CR86" s="122">
        <v>483.4</v>
      </c>
      <c r="CS86" s="122">
        <v>484.4</v>
      </c>
      <c r="CT86" s="122">
        <v>486</v>
      </c>
      <c r="CU86" s="122">
        <v>486.8</v>
      </c>
      <c r="CV86" s="122">
        <v>486</v>
      </c>
      <c r="CW86" s="122">
        <v>488.9</v>
      </c>
      <c r="CX86" s="122">
        <v>489.6</v>
      </c>
      <c r="CY86" s="122">
        <v>486.2</v>
      </c>
      <c r="CZ86" s="122">
        <v>487</v>
      </c>
      <c r="DA86" s="122">
        <v>490.3</v>
      </c>
      <c r="DB86" s="123">
        <v>493</v>
      </c>
      <c r="DC86" s="123">
        <v>495.5</v>
      </c>
      <c r="DD86" s="132">
        <v>491.8</v>
      </c>
      <c r="DE86" s="133">
        <v>495.6</v>
      </c>
      <c r="DF86" s="133">
        <v>499.3</v>
      </c>
      <c r="DG86" s="134">
        <v>498.5</v>
      </c>
      <c r="DH86" s="134">
        <v>503.1</v>
      </c>
      <c r="DI86" s="135">
        <v>501.1</v>
      </c>
      <c r="DJ86" s="134">
        <v>501.5</v>
      </c>
      <c r="DK86" s="136">
        <f t="shared" si="23"/>
        <v>18.899999999999977</v>
      </c>
      <c r="DL86" s="124">
        <f t="shared" si="24"/>
        <v>3.9162867799419764E-2</v>
      </c>
      <c r="DM86" s="125">
        <v>176.1</v>
      </c>
      <c r="DN86" s="125">
        <v>175.7</v>
      </c>
      <c r="DO86" s="125">
        <v>168.8</v>
      </c>
      <c r="DP86" s="125">
        <v>172.5</v>
      </c>
      <c r="DQ86" s="125">
        <v>170</v>
      </c>
      <c r="DR86" s="125">
        <v>169</v>
      </c>
      <c r="DS86" s="125">
        <v>169.4</v>
      </c>
      <c r="DT86" s="125">
        <v>171.3</v>
      </c>
      <c r="DU86" s="125">
        <v>174.3</v>
      </c>
      <c r="DV86" s="125">
        <v>173.8</v>
      </c>
      <c r="DW86" s="125">
        <v>174.3</v>
      </c>
      <c r="DX86" s="125">
        <v>175.3</v>
      </c>
      <c r="DY86" s="125">
        <v>173.6</v>
      </c>
      <c r="DZ86" s="125">
        <v>173.5</v>
      </c>
      <c r="EA86" s="125">
        <v>173.7</v>
      </c>
      <c r="EB86" s="125">
        <v>173.8</v>
      </c>
      <c r="EC86" s="125">
        <v>174.8</v>
      </c>
      <c r="ED86" s="125">
        <v>174.2</v>
      </c>
      <c r="EE86" s="125">
        <v>173.1</v>
      </c>
      <c r="EF86" s="125">
        <v>173.9</v>
      </c>
      <c r="EG86" s="126">
        <v>174.6</v>
      </c>
      <c r="EH86" s="126">
        <v>176.4</v>
      </c>
      <c r="EI86" s="127">
        <v>180</v>
      </c>
      <c r="EJ86" s="137">
        <v>180</v>
      </c>
      <c r="EK86" s="137">
        <v>179.9</v>
      </c>
      <c r="EL86" s="138">
        <v>181</v>
      </c>
      <c r="EM86" s="138">
        <v>180.8</v>
      </c>
      <c r="EN86" s="138">
        <v>180.2</v>
      </c>
      <c r="EO86" s="138">
        <v>178.3</v>
      </c>
      <c r="EP86" s="130">
        <f t="shared" si="25"/>
        <v>2.2000000000000171</v>
      </c>
      <c r="EQ86" s="131">
        <f t="shared" si="26"/>
        <v>1.2492901760363526E-2</v>
      </c>
      <c r="ER86" s="122">
        <v>447.5</v>
      </c>
      <c r="ES86" s="122">
        <v>424.7</v>
      </c>
      <c r="ET86" s="122">
        <v>427.8</v>
      </c>
      <c r="EU86" s="122">
        <v>432.6</v>
      </c>
      <c r="EV86" s="122">
        <v>438</v>
      </c>
      <c r="EW86" s="122">
        <v>441.1</v>
      </c>
      <c r="EX86" s="122">
        <v>445.3</v>
      </c>
      <c r="EY86" s="122">
        <v>445.6</v>
      </c>
      <c r="EZ86" s="122">
        <v>446.6</v>
      </c>
      <c r="FA86" s="122">
        <v>430.2</v>
      </c>
      <c r="FB86" s="122">
        <v>434.7</v>
      </c>
      <c r="FC86" s="122">
        <v>439.2</v>
      </c>
      <c r="FD86" s="122">
        <v>436.4</v>
      </c>
      <c r="FE86" s="122">
        <v>439.5</v>
      </c>
      <c r="FF86" s="122">
        <v>439.8</v>
      </c>
      <c r="FG86" s="122">
        <v>441.8</v>
      </c>
      <c r="FH86" s="122">
        <v>442.9</v>
      </c>
      <c r="FI86" s="122">
        <v>447.6</v>
      </c>
      <c r="FJ86" s="122">
        <v>448.6</v>
      </c>
      <c r="FK86" s="122">
        <v>449.4</v>
      </c>
      <c r="FL86" s="123">
        <v>451.5</v>
      </c>
      <c r="FM86" s="123">
        <v>454.8</v>
      </c>
      <c r="FN86" s="123">
        <v>467.1</v>
      </c>
      <c r="FO86" s="123">
        <v>468.9</v>
      </c>
      <c r="FP86" s="132">
        <v>2796</v>
      </c>
      <c r="FQ86" s="134">
        <v>475.2</v>
      </c>
      <c r="FR86" s="134">
        <v>478.5</v>
      </c>
      <c r="FS86" s="135">
        <v>480.5</v>
      </c>
      <c r="FT86" s="134">
        <v>478.7</v>
      </c>
      <c r="FU86" s="139">
        <f t="shared" si="27"/>
        <v>31.199999999999989</v>
      </c>
      <c r="FV86" s="124">
        <f t="shared" si="28"/>
        <v>6.9720670391061432E-2</v>
      </c>
      <c r="FW86" s="125">
        <v>353.9</v>
      </c>
      <c r="FX86" s="125">
        <v>348.6</v>
      </c>
      <c r="FY86" s="125">
        <v>304.60000000000002</v>
      </c>
      <c r="FZ86" s="125">
        <v>325</v>
      </c>
      <c r="GA86" s="125">
        <v>330.7</v>
      </c>
      <c r="GB86" s="125">
        <v>331</v>
      </c>
      <c r="GC86" s="125">
        <v>337.7</v>
      </c>
      <c r="GD86" s="125">
        <v>338.3</v>
      </c>
      <c r="GE86" s="125">
        <v>340</v>
      </c>
      <c r="GF86" s="125">
        <v>339.2</v>
      </c>
      <c r="GG86" s="125">
        <v>338.2</v>
      </c>
      <c r="GH86" s="125">
        <v>339</v>
      </c>
      <c r="GI86" s="125">
        <v>340</v>
      </c>
      <c r="GJ86" s="125">
        <v>342.1</v>
      </c>
      <c r="GK86" s="125">
        <v>344.8</v>
      </c>
      <c r="GL86" s="125">
        <v>344.5</v>
      </c>
      <c r="GM86" s="125">
        <v>345</v>
      </c>
      <c r="GN86" s="125">
        <v>345.3</v>
      </c>
      <c r="GO86" s="125">
        <v>343.2</v>
      </c>
      <c r="GP86" s="125">
        <v>342.8</v>
      </c>
      <c r="GQ86" s="126">
        <v>342</v>
      </c>
      <c r="GR86" s="126">
        <v>343.7</v>
      </c>
      <c r="GS86" s="127">
        <v>348.4</v>
      </c>
      <c r="GT86" s="137">
        <v>348.6</v>
      </c>
      <c r="GU86" s="137">
        <v>349.2</v>
      </c>
      <c r="GV86" s="138">
        <v>350.7</v>
      </c>
      <c r="GW86" s="138">
        <v>350.7</v>
      </c>
      <c r="GX86" s="138">
        <v>351.5</v>
      </c>
      <c r="GY86" s="138">
        <v>352.5</v>
      </c>
      <c r="GZ86" s="130">
        <f t="shared" si="29"/>
        <v>-1.3999999999999773</v>
      </c>
      <c r="HA86" s="131">
        <f t="shared" si="30"/>
        <v>-3.9559197513421226E-3</v>
      </c>
      <c r="HB86" s="122">
        <v>346.9</v>
      </c>
      <c r="HC86" s="122">
        <v>333</v>
      </c>
      <c r="HD86" s="122">
        <v>184.1</v>
      </c>
      <c r="HE86" s="122">
        <v>217.7</v>
      </c>
      <c r="HF86" s="122">
        <v>257.60000000000002</v>
      </c>
      <c r="HG86" s="122">
        <v>270.89999999999998</v>
      </c>
      <c r="HH86" s="122">
        <v>282.7</v>
      </c>
      <c r="HI86" s="122">
        <v>291.60000000000002</v>
      </c>
      <c r="HJ86" s="122">
        <v>296.5</v>
      </c>
      <c r="HK86" s="122">
        <v>275.60000000000002</v>
      </c>
      <c r="HL86" s="122">
        <v>244.8</v>
      </c>
      <c r="HM86" s="122">
        <v>264.8</v>
      </c>
      <c r="HN86" s="122">
        <v>277.3</v>
      </c>
      <c r="HO86" s="122">
        <v>277.39999999999998</v>
      </c>
      <c r="HP86" s="122">
        <v>289.3</v>
      </c>
      <c r="HQ86" s="122">
        <v>301.8</v>
      </c>
      <c r="HR86" s="122">
        <v>305.89999999999998</v>
      </c>
      <c r="HS86" s="122">
        <v>310.3</v>
      </c>
      <c r="HT86" s="122">
        <v>314.7</v>
      </c>
      <c r="HU86" s="122">
        <v>320.5</v>
      </c>
      <c r="HV86" s="123">
        <v>328</v>
      </c>
      <c r="HW86" s="123">
        <v>329.5</v>
      </c>
      <c r="HX86" s="132">
        <v>331.3</v>
      </c>
      <c r="HY86" s="133">
        <v>328.2</v>
      </c>
      <c r="HZ86" s="133">
        <v>331.8</v>
      </c>
      <c r="IA86" s="134">
        <v>334.3</v>
      </c>
      <c r="IB86" s="134">
        <v>339.3</v>
      </c>
      <c r="IC86" s="134">
        <v>339</v>
      </c>
      <c r="ID86" s="134">
        <v>341.3</v>
      </c>
      <c r="IE86" s="139">
        <f t="shared" si="31"/>
        <v>-5.5999999999999659</v>
      </c>
      <c r="IF86" s="124">
        <f t="shared" si="32"/>
        <v>-1.6142980686076582E-2</v>
      </c>
      <c r="IG86" s="125">
        <v>461.2</v>
      </c>
      <c r="IH86" s="125">
        <v>464.7</v>
      </c>
      <c r="II86" s="125">
        <v>452.2</v>
      </c>
      <c r="IJ86" s="125">
        <v>440.4</v>
      </c>
      <c r="IK86" s="125">
        <v>435</v>
      </c>
      <c r="IL86" s="125">
        <v>423.9</v>
      </c>
      <c r="IM86" s="125">
        <v>434</v>
      </c>
      <c r="IN86" s="125">
        <v>428</v>
      </c>
      <c r="IO86" s="125">
        <v>429.4</v>
      </c>
      <c r="IP86" s="125">
        <v>431.1</v>
      </c>
      <c r="IQ86" s="125">
        <v>432.9</v>
      </c>
      <c r="IR86" s="125">
        <v>436.8</v>
      </c>
      <c r="IS86" s="125">
        <v>435</v>
      </c>
      <c r="IT86" s="125">
        <v>436.3</v>
      </c>
      <c r="IU86" s="125">
        <v>438.3</v>
      </c>
      <c r="IV86" s="125">
        <v>439.3</v>
      </c>
      <c r="IW86" s="125">
        <v>441.4</v>
      </c>
      <c r="IX86" s="125">
        <v>447.4</v>
      </c>
      <c r="IY86" s="125">
        <v>446.6</v>
      </c>
      <c r="IZ86" s="140">
        <v>444.6</v>
      </c>
      <c r="JA86" s="137">
        <v>443.4</v>
      </c>
      <c r="JB86" s="137">
        <v>443.9</v>
      </c>
      <c r="JC86" s="137">
        <v>443.9</v>
      </c>
      <c r="JD86" s="137">
        <v>444</v>
      </c>
      <c r="JE86" s="137">
        <v>442.3</v>
      </c>
      <c r="JF86" s="138">
        <v>442.3</v>
      </c>
      <c r="JG86" s="138">
        <v>442</v>
      </c>
      <c r="JH86" s="138">
        <v>442.7</v>
      </c>
      <c r="JI86" s="138">
        <v>444.8</v>
      </c>
      <c r="JJ86" s="128">
        <f t="shared" si="33"/>
        <v>-16.399999999999977</v>
      </c>
      <c r="JK86" s="141">
        <f t="shared" si="34"/>
        <v>-3.5559410234171675E-2</v>
      </c>
    </row>
    <row r="87" spans="1:271" ht="15.95" thickBot="1">
      <c r="A87" s="113" t="s">
        <v>96</v>
      </c>
      <c r="B87" s="114">
        <v>1696.3</v>
      </c>
      <c r="C87" s="114">
        <v>1408.2</v>
      </c>
      <c r="D87" s="114">
        <v>1436.6</v>
      </c>
      <c r="E87" s="114">
        <v>1513.9</v>
      </c>
      <c r="F87" s="114">
        <v>1546.2</v>
      </c>
      <c r="G87" s="114">
        <v>1586.1</v>
      </c>
      <c r="H87" s="114">
        <v>1597.6</v>
      </c>
      <c r="I87" s="114">
        <v>1575.4</v>
      </c>
      <c r="J87" s="114">
        <v>1570.8</v>
      </c>
      <c r="K87" s="115">
        <v>1574.9</v>
      </c>
      <c r="L87" s="115">
        <v>1580.1</v>
      </c>
      <c r="M87" s="116">
        <v>1581.3</v>
      </c>
      <c r="N87" s="116">
        <v>1589.4</v>
      </c>
      <c r="O87" s="116">
        <v>1602</v>
      </c>
      <c r="P87" s="116">
        <v>1605</v>
      </c>
      <c r="Q87" s="117">
        <v>1611.5</v>
      </c>
      <c r="R87" s="117">
        <v>1618.6</v>
      </c>
      <c r="S87" s="117">
        <v>1635.8</v>
      </c>
      <c r="T87" s="117">
        <v>1636.4</v>
      </c>
      <c r="U87" s="118">
        <v>1641.8</v>
      </c>
      <c r="V87" s="119">
        <v>1645.5</v>
      </c>
      <c r="W87" s="119">
        <v>1646.9</v>
      </c>
      <c r="X87" s="120">
        <v>1649.3</v>
      </c>
      <c r="Y87" s="119">
        <v>1651</v>
      </c>
      <c r="Z87" s="121">
        <f t="shared" si="18"/>
        <v>-45.299999999999955</v>
      </c>
      <c r="AA87" s="122">
        <v>59.3</v>
      </c>
      <c r="AB87" s="122">
        <v>60.2</v>
      </c>
      <c r="AC87" s="122">
        <v>50.2</v>
      </c>
      <c r="AD87" s="122">
        <v>53.5</v>
      </c>
      <c r="AE87" s="122">
        <v>57.2</v>
      </c>
      <c r="AF87" s="122">
        <v>57.6</v>
      </c>
      <c r="AG87" s="122">
        <v>57.4</v>
      </c>
      <c r="AH87" s="122">
        <v>57</v>
      </c>
      <c r="AI87" s="122">
        <v>56.7</v>
      </c>
      <c r="AJ87" s="122">
        <v>56.1</v>
      </c>
      <c r="AK87" s="122">
        <v>56</v>
      </c>
      <c r="AL87" s="122">
        <v>57</v>
      </c>
      <c r="AM87" s="122">
        <v>57.4</v>
      </c>
      <c r="AN87" s="122">
        <v>55.4</v>
      </c>
      <c r="AO87" s="122">
        <v>56.7</v>
      </c>
      <c r="AP87" s="122">
        <v>57.6</v>
      </c>
      <c r="AQ87" s="122">
        <v>59.4</v>
      </c>
      <c r="AR87" s="123">
        <v>59.4</v>
      </c>
      <c r="AS87" s="123">
        <v>60.4</v>
      </c>
      <c r="AT87" s="123">
        <v>61.7</v>
      </c>
      <c r="AU87" s="123">
        <v>61.6</v>
      </c>
      <c r="AV87" s="123">
        <v>61.4</v>
      </c>
      <c r="AW87" s="123">
        <v>62.3</v>
      </c>
      <c r="AX87" s="123">
        <v>62.7</v>
      </c>
      <c r="AY87" s="123">
        <v>61.1</v>
      </c>
      <c r="AZ87" s="123">
        <v>59.3</v>
      </c>
      <c r="BA87" s="122">
        <f t="shared" si="19"/>
        <v>0</v>
      </c>
      <c r="BB87" s="124">
        <f t="shared" si="20"/>
        <v>0</v>
      </c>
      <c r="BC87" s="125">
        <v>160.9</v>
      </c>
      <c r="BD87" s="125">
        <v>162.80000000000001</v>
      </c>
      <c r="BE87" s="125">
        <v>162.19999999999999</v>
      </c>
      <c r="BF87" s="125">
        <v>151</v>
      </c>
      <c r="BG87" s="125">
        <v>155.19999999999999</v>
      </c>
      <c r="BH87" s="125">
        <v>156.19999999999999</v>
      </c>
      <c r="BI87" s="125">
        <v>154.4</v>
      </c>
      <c r="BJ87" s="125">
        <v>155.9</v>
      </c>
      <c r="BK87" s="125">
        <v>156.30000000000001</v>
      </c>
      <c r="BL87" s="125">
        <v>151.6</v>
      </c>
      <c r="BM87" s="125">
        <v>152.9</v>
      </c>
      <c r="BN87" s="125">
        <v>152.1</v>
      </c>
      <c r="BO87" s="125">
        <v>152.1</v>
      </c>
      <c r="BP87" s="125">
        <v>152.19999999999999</v>
      </c>
      <c r="BQ87" s="125">
        <v>151.6</v>
      </c>
      <c r="BR87" s="125">
        <v>152.30000000000001</v>
      </c>
      <c r="BS87" s="125">
        <v>151.30000000000001</v>
      </c>
      <c r="BT87" s="125">
        <v>151.69999999999999</v>
      </c>
      <c r="BU87" s="125">
        <v>152.6</v>
      </c>
      <c r="BV87" s="125">
        <v>153.4</v>
      </c>
      <c r="BW87" s="126">
        <v>153.6</v>
      </c>
      <c r="BX87" s="126">
        <v>155.4</v>
      </c>
      <c r="BY87" s="126">
        <v>156.4</v>
      </c>
      <c r="BZ87" s="126">
        <v>157.4</v>
      </c>
      <c r="CA87" s="127">
        <v>158.1</v>
      </c>
      <c r="CB87" s="128">
        <v>158.30000000000001</v>
      </c>
      <c r="CC87" s="129">
        <v>159.19999999999999</v>
      </c>
      <c r="CD87" s="128">
        <v>159.19999999999999</v>
      </c>
      <c r="CE87" s="128">
        <v>159.80000000000001</v>
      </c>
      <c r="CF87" s="130">
        <f t="shared" si="21"/>
        <v>-1.0999999999999943</v>
      </c>
      <c r="CG87" s="131">
        <f t="shared" si="22"/>
        <v>-1.8549747048903782E-2</v>
      </c>
      <c r="CH87" s="122">
        <v>293.2</v>
      </c>
      <c r="CI87" s="122">
        <v>291.8</v>
      </c>
      <c r="CJ87" s="122">
        <v>240.9</v>
      </c>
      <c r="CK87" s="122">
        <v>246.8</v>
      </c>
      <c r="CL87" s="122">
        <v>264.5</v>
      </c>
      <c r="CM87" s="122">
        <v>272.3</v>
      </c>
      <c r="CN87" s="122">
        <v>276</v>
      </c>
      <c r="CO87" s="122">
        <v>278.5</v>
      </c>
      <c r="CP87" s="122">
        <v>284</v>
      </c>
      <c r="CQ87" s="122">
        <v>288.39999999999998</v>
      </c>
      <c r="CR87" s="122">
        <v>287.5</v>
      </c>
      <c r="CS87" s="122">
        <v>290.60000000000002</v>
      </c>
      <c r="CT87" s="122">
        <v>291.39999999999998</v>
      </c>
      <c r="CU87" s="122">
        <v>288.8</v>
      </c>
      <c r="CV87" s="122">
        <v>286.3</v>
      </c>
      <c r="CW87" s="122">
        <v>286.3</v>
      </c>
      <c r="CX87" s="122">
        <v>285.39999999999998</v>
      </c>
      <c r="CY87" s="122">
        <v>287.3</v>
      </c>
      <c r="CZ87" s="122">
        <v>287.39999999999998</v>
      </c>
      <c r="DA87" s="122">
        <v>290.60000000000002</v>
      </c>
      <c r="DB87" s="123">
        <v>290.7</v>
      </c>
      <c r="DC87" s="123">
        <v>290.3</v>
      </c>
      <c r="DD87" s="132">
        <v>291.7</v>
      </c>
      <c r="DE87" s="133">
        <v>292.89999999999998</v>
      </c>
      <c r="DF87" s="133">
        <v>296.89999999999998</v>
      </c>
      <c r="DG87" s="134">
        <v>296.3</v>
      </c>
      <c r="DH87" s="134">
        <v>294.89999999999998</v>
      </c>
      <c r="DI87" s="135">
        <v>295.60000000000002</v>
      </c>
      <c r="DJ87" s="134">
        <v>295.89999999999998</v>
      </c>
      <c r="DK87" s="136">
        <f t="shared" si="23"/>
        <v>2.6999999999999886</v>
      </c>
      <c r="DL87" s="124">
        <f t="shared" si="24"/>
        <v>9.2087312414733582E-3</v>
      </c>
      <c r="DM87" s="125">
        <v>122.8</v>
      </c>
      <c r="DN87" s="125">
        <v>123</v>
      </c>
      <c r="DO87" s="125">
        <v>119.8</v>
      </c>
      <c r="DP87" s="125">
        <v>118.7</v>
      </c>
      <c r="DQ87" s="125">
        <v>118.2</v>
      </c>
      <c r="DR87" s="125">
        <v>118.7</v>
      </c>
      <c r="DS87" s="125">
        <v>120.1</v>
      </c>
      <c r="DT87" s="125">
        <v>119.5</v>
      </c>
      <c r="DU87" s="125">
        <v>120.3</v>
      </c>
      <c r="DV87" s="125">
        <v>119.3</v>
      </c>
      <c r="DW87" s="125">
        <v>119.8</v>
      </c>
      <c r="DX87" s="125">
        <v>118.9</v>
      </c>
      <c r="DY87" s="125">
        <v>118.6</v>
      </c>
      <c r="DZ87" s="125">
        <v>119</v>
      </c>
      <c r="EA87" s="125">
        <v>118.5</v>
      </c>
      <c r="EB87" s="125">
        <v>118.1</v>
      </c>
      <c r="EC87" s="125">
        <v>117.4</v>
      </c>
      <c r="ED87" s="125">
        <v>117.1</v>
      </c>
      <c r="EE87" s="125">
        <v>117.8</v>
      </c>
      <c r="EF87" s="125">
        <v>118</v>
      </c>
      <c r="EG87" s="126">
        <v>119.1</v>
      </c>
      <c r="EH87" s="126">
        <v>118.2</v>
      </c>
      <c r="EI87" s="127">
        <v>116.7</v>
      </c>
      <c r="EJ87" s="137">
        <v>117.6</v>
      </c>
      <c r="EK87" s="137">
        <v>118.3</v>
      </c>
      <c r="EL87" s="138">
        <v>117.9</v>
      </c>
      <c r="EM87" s="138">
        <v>118.1</v>
      </c>
      <c r="EN87" s="138">
        <v>119.2</v>
      </c>
      <c r="EO87" s="138">
        <v>119.3</v>
      </c>
      <c r="EP87" s="130">
        <f t="shared" si="25"/>
        <v>-3.5</v>
      </c>
      <c r="EQ87" s="131">
        <f t="shared" si="26"/>
        <v>-2.8501628664495116E-2</v>
      </c>
      <c r="ER87" s="122">
        <v>216.8</v>
      </c>
      <c r="ES87" s="122">
        <v>197.8</v>
      </c>
      <c r="ET87" s="122">
        <v>196.2</v>
      </c>
      <c r="EU87" s="122">
        <v>200.3</v>
      </c>
      <c r="EV87" s="122">
        <v>202.5</v>
      </c>
      <c r="EW87" s="122">
        <v>206.5</v>
      </c>
      <c r="EX87" s="122">
        <v>208</v>
      </c>
      <c r="EY87" s="122">
        <v>213.7</v>
      </c>
      <c r="EZ87" s="122">
        <v>214.4</v>
      </c>
      <c r="FA87" s="122">
        <v>204.2</v>
      </c>
      <c r="FB87" s="122">
        <v>203.6</v>
      </c>
      <c r="FC87" s="122">
        <v>203.3</v>
      </c>
      <c r="FD87" s="122">
        <v>205.6</v>
      </c>
      <c r="FE87" s="122">
        <v>202.7</v>
      </c>
      <c r="FF87" s="122">
        <v>206.3</v>
      </c>
      <c r="FG87" s="122">
        <v>208.3</v>
      </c>
      <c r="FH87" s="122">
        <v>208</v>
      </c>
      <c r="FI87" s="122">
        <v>209.5</v>
      </c>
      <c r="FJ87" s="122">
        <v>211.4</v>
      </c>
      <c r="FK87" s="122">
        <v>210.6</v>
      </c>
      <c r="FL87" s="123">
        <v>213.4</v>
      </c>
      <c r="FM87" s="123">
        <v>213.5</v>
      </c>
      <c r="FN87" s="123">
        <v>215.3</v>
      </c>
      <c r="FO87" s="123">
        <v>213.7</v>
      </c>
      <c r="FP87" s="132">
        <v>473.8</v>
      </c>
      <c r="FQ87" s="134">
        <v>215.8</v>
      </c>
      <c r="FR87" s="134">
        <v>215.8</v>
      </c>
      <c r="FS87" s="135">
        <v>216.9</v>
      </c>
      <c r="FT87" s="134">
        <v>218.2</v>
      </c>
      <c r="FU87" s="139">
        <f t="shared" si="27"/>
        <v>1.3999999999999773</v>
      </c>
      <c r="FV87" s="124">
        <f t="shared" si="28"/>
        <v>6.4575645756456516E-3</v>
      </c>
      <c r="FW87" s="125">
        <v>351.6</v>
      </c>
      <c r="FX87" s="125">
        <v>339.3</v>
      </c>
      <c r="FY87" s="125">
        <v>296.7</v>
      </c>
      <c r="FZ87" s="125">
        <v>299.7</v>
      </c>
      <c r="GA87" s="125">
        <v>312.8</v>
      </c>
      <c r="GB87" s="125">
        <v>313.5</v>
      </c>
      <c r="GC87" s="125">
        <v>321.2</v>
      </c>
      <c r="GD87" s="125">
        <v>325.2</v>
      </c>
      <c r="GE87" s="125">
        <v>324.5</v>
      </c>
      <c r="GF87" s="125">
        <v>324</v>
      </c>
      <c r="GG87" s="125">
        <v>323</v>
      </c>
      <c r="GH87" s="125">
        <v>324.3</v>
      </c>
      <c r="GI87" s="125">
        <v>322.89999999999998</v>
      </c>
      <c r="GJ87" s="125">
        <v>328.8</v>
      </c>
      <c r="GK87" s="125">
        <v>324.5</v>
      </c>
      <c r="GL87" s="125">
        <v>329.4</v>
      </c>
      <c r="GM87" s="125">
        <v>329.7</v>
      </c>
      <c r="GN87" s="125">
        <v>331.7</v>
      </c>
      <c r="GO87" s="125">
        <v>331.1</v>
      </c>
      <c r="GP87" s="125">
        <v>332.1</v>
      </c>
      <c r="GQ87" s="126">
        <v>333.4</v>
      </c>
      <c r="GR87" s="126">
        <v>333.9</v>
      </c>
      <c r="GS87" s="127">
        <v>334.9</v>
      </c>
      <c r="GT87" s="137">
        <v>334.3</v>
      </c>
      <c r="GU87" s="137">
        <v>336.2</v>
      </c>
      <c r="GV87" s="138">
        <v>334.4</v>
      </c>
      <c r="GW87" s="138">
        <v>334</v>
      </c>
      <c r="GX87" s="138">
        <v>335.1</v>
      </c>
      <c r="GY87" s="138">
        <v>335.8</v>
      </c>
      <c r="GZ87" s="130">
        <f t="shared" si="29"/>
        <v>-15.800000000000011</v>
      </c>
      <c r="HA87" s="131">
        <f t="shared" si="30"/>
        <v>-4.4937428896473293E-2</v>
      </c>
      <c r="HB87" s="122">
        <v>158.19999999999999</v>
      </c>
      <c r="HC87" s="122">
        <v>144.6</v>
      </c>
      <c r="HD87" s="122">
        <v>70</v>
      </c>
      <c r="HE87" s="122">
        <v>82.4</v>
      </c>
      <c r="HF87" s="122">
        <v>104.1</v>
      </c>
      <c r="HG87" s="122">
        <v>117</v>
      </c>
      <c r="HH87" s="122">
        <v>121</v>
      </c>
      <c r="HI87" s="122">
        <v>128.5</v>
      </c>
      <c r="HJ87" s="122">
        <v>131.9</v>
      </c>
      <c r="HK87" s="122">
        <v>119.7</v>
      </c>
      <c r="HL87" s="122">
        <v>118.9</v>
      </c>
      <c r="HM87" s="122">
        <v>118.9</v>
      </c>
      <c r="HN87" s="122">
        <v>121</v>
      </c>
      <c r="HO87" s="122">
        <v>123.5</v>
      </c>
      <c r="HP87" s="122">
        <v>125.5</v>
      </c>
      <c r="HQ87" s="122">
        <v>128.30000000000001</v>
      </c>
      <c r="HR87" s="122">
        <v>129.80000000000001</v>
      </c>
      <c r="HS87" s="122">
        <v>131.6</v>
      </c>
      <c r="HT87" s="122">
        <v>133.4</v>
      </c>
      <c r="HU87" s="122">
        <v>134.1</v>
      </c>
      <c r="HV87" s="123">
        <v>135.1</v>
      </c>
      <c r="HW87" s="123">
        <v>134.9</v>
      </c>
      <c r="HX87" s="132">
        <v>142.6</v>
      </c>
      <c r="HY87" s="133">
        <v>141.9</v>
      </c>
      <c r="HZ87" s="133">
        <v>144.1</v>
      </c>
      <c r="IA87" s="134">
        <v>144.5</v>
      </c>
      <c r="IB87" s="134">
        <v>147.69999999999999</v>
      </c>
      <c r="IC87" s="134">
        <v>147.6</v>
      </c>
      <c r="ID87" s="134">
        <v>147.4</v>
      </c>
      <c r="IE87" s="139">
        <f t="shared" si="31"/>
        <v>-10.799999999999983</v>
      </c>
      <c r="IF87" s="124">
        <f t="shared" si="32"/>
        <v>-6.8268015170669938E-2</v>
      </c>
      <c r="IG87" s="125">
        <v>235.8</v>
      </c>
      <c r="IH87" s="125">
        <v>235.1</v>
      </c>
      <c r="II87" s="125">
        <v>212.5</v>
      </c>
      <c r="IJ87" s="125">
        <v>207.6</v>
      </c>
      <c r="IK87" s="125">
        <v>218.2</v>
      </c>
      <c r="IL87" s="125">
        <v>218.4</v>
      </c>
      <c r="IM87" s="125">
        <v>223.2</v>
      </c>
      <c r="IN87" s="125">
        <v>220.9</v>
      </c>
      <c r="IO87" s="125">
        <v>221.1</v>
      </c>
      <c r="IP87" s="125">
        <v>225.2</v>
      </c>
      <c r="IQ87" s="125">
        <v>221.1</v>
      </c>
      <c r="IR87" s="125">
        <v>221</v>
      </c>
      <c r="IS87" s="125">
        <v>220.9</v>
      </c>
      <c r="IT87" s="125">
        <v>221.6</v>
      </c>
      <c r="IU87" s="125">
        <v>222.7</v>
      </c>
      <c r="IV87" s="125">
        <v>222.1</v>
      </c>
      <c r="IW87" s="125">
        <v>224.8</v>
      </c>
      <c r="IX87" s="125">
        <v>227.8</v>
      </c>
      <c r="IY87" s="125">
        <v>224.6</v>
      </c>
      <c r="IZ87" s="140">
        <v>224.8</v>
      </c>
      <c r="JA87" s="137">
        <v>224.3</v>
      </c>
      <c r="JB87" s="137">
        <v>224.8</v>
      </c>
      <c r="JC87" s="137">
        <v>225.3</v>
      </c>
      <c r="JD87" s="137">
        <v>226.2</v>
      </c>
      <c r="JE87" s="137">
        <v>225.6</v>
      </c>
      <c r="JF87" s="138">
        <v>224.6</v>
      </c>
      <c r="JG87" s="138">
        <v>223.8</v>
      </c>
      <c r="JH87" s="138">
        <v>222.7</v>
      </c>
      <c r="JI87" s="138">
        <v>223.5</v>
      </c>
      <c r="JJ87" s="128">
        <f t="shared" si="33"/>
        <v>-12.300000000000011</v>
      </c>
      <c r="JK87" s="141">
        <f t="shared" si="34"/>
        <v>-5.216284987277358E-2</v>
      </c>
    </row>
    <row r="88" spans="1:271" ht="17.100000000000001" thickBot="1">
      <c r="A88" s="153" t="s">
        <v>97</v>
      </c>
      <c r="B88" s="114">
        <v>468</v>
      </c>
      <c r="C88" s="114">
        <v>387.9</v>
      </c>
      <c r="D88" s="114">
        <v>395.3</v>
      </c>
      <c r="E88" s="114">
        <v>414.8</v>
      </c>
      <c r="F88" s="114">
        <v>421.7</v>
      </c>
      <c r="G88" s="114">
        <v>426.9</v>
      </c>
      <c r="H88" s="114">
        <v>430.5</v>
      </c>
      <c r="I88" s="114">
        <v>442.1</v>
      </c>
      <c r="J88" s="114">
        <v>442.3</v>
      </c>
      <c r="K88" s="115">
        <v>442.9</v>
      </c>
      <c r="L88" s="115">
        <v>444.1</v>
      </c>
      <c r="M88" s="116">
        <v>445.3</v>
      </c>
      <c r="N88" s="116">
        <v>444.1</v>
      </c>
      <c r="O88" s="116">
        <v>451.7</v>
      </c>
      <c r="P88" s="116">
        <v>451.8</v>
      </c>
      <c r="Q88" s="117">
        <v>449.9</v>
      </c>
      <c r="R88" s="117">
        <v>451.5</v>
      </c>
      <c r="S88" s="117">
        <v>453.2</v>
      </c>
      <c r="T88" s="117">
        <v>453.4</v>
      </c>
      <c r="U88" s="118">
        <v>455.5</v>
      </c>
      <c r="V88" s="119">
        <v>456</v>
      </c>
      <c r="W88" s="119">
        <v>457</v>
      </c>
      <c r="X88" s="120">
        <v>458.8</v>
      </c>
      <c r="Y88" s="119">
        <v>461.4</v>
      </c>
      <c r="Z88" s="121">
        <f t="shared" si="18"/>
        <v>-6.6000000000000227</v>
      </c>
      <c r="AA88" s="122">
        <v>23.3</v>
      </c>
      <c r="AB88" s="122">
        <v>23</v>
      </c>
      <c r="AC88" s="122">
        <v>20.2</v>
      </c>
      <c r="AD88" s="122">
        <v>20.8</v>
      </c>
      <c r="AE88" s="122">
        <v>21.3</v>
      </c>
      <c r="AF88" s="122">
        <v>21.3</v>
      </c>
      <c r="AG88" s="122">
        <v>21.4</v>
      </c>
      <c r="AH88" s="122">
        <v>21.1</v>
      </c>
      <c r="AI88" s="122">
        <v>22.5</v>
      </c>
      <c r="AJ88" s="122">
        <v>22.5</v>
      </c>
      <c r="AK88" s="122">
        <v>22.7</v>
      </c>
      <c r="AL88" s="122">
        <v>23.6</v>
      </c>
      <c r="AM88" s="122">
        <v>23</v>
      </c>
      <c r="AN88" s="122">
        <v>23</v>
      </c>
      <c r="AO88" s="122">
        <v>23.3</v>
      </c>
      <c r="AP88" s="122">
        <v>23.9</v>
      </c>
      <c r="AQ88" s="122">
        <v>24.6</v>
      </c>
      <c r="AR88" s="123">
        <v>24.4</v>
      </c>
      <c r="AS88" s="123">
        <v>24.7</v>
      </c>
      <c r="AT88" s="123">
        <v>23.4</v>
      </c>
      <c r="AU88" s="123">
        <v>23.6</v>
      </c>
      <c r="AV88" s="123">
        <v>23.9</v>
      </c>
      <c r="AW88" s="123">
        <v>23.8</v>
      </c>
      <c r="AX88" s="123">
        <v>24.2</v>
      </c>
      <c r="AY88" s="123">
        <v>23.9</v>
      </c>
      <c r="AZ88" s="123">
        <v>23.6</v>
      </c>
      <c r="BA88" s="122">
        <f t="shared" si="19"/>
        <v>0.30000000000000071</v>
      </c>
      <c r="BB88" s="124">
        <f t="shared" si="20"/>
        <v>1.2875536480686725E-2</v>
      </c>
      <c r="BC88" s="125">
        <v>27</v>
      </c>
      <c r="BD88" s="125">
        <v>26.8</v>
      </c>
      <c r="BE88" s="125">
        <v>27.1</v>
      </c>
      <c r="BF88" s="125">
        <v>23.5</v>
      </c>
      <c r="BG88" s="125">
        <v>24.6</v>
      </c>
      <c r="BH88" s="125">
        <v>24.5</v>
      </c>
      <c r="BI88" s="125">
        <v>25</v>
      </c>
      <c r="BJ88" s="125">
        <v>25</v>
      </c>
      <c r="BK88" s="125">
        <v>25</v>
      </c>
      <c r="BL88" s="125">
        <v>25.2</v>
      </c>
      <c r="BM88" s="125">
        <v>25.2</v>
      </c>
      <c r="BN88" s="125">
        <v>25</v>
      </c>
      <c r="BO88" s="125">
        <v>24.8</v>
      </c>
      <c r="BP88" s="125">
        <v>24.8</v>
      </c>
      <c r="BQ88" s="125">
        <v>24.4</v>
      </c>
      <c r="BR88" s="125">
        <v>24.3</v>
      </c>
      <c r="BS88" s="125">
        <v>24.5</v>
      </c>
      <c r="BT88" s="125">
        <v>24.5</v>
      </c>
      <c r="BU88" s="125">
        <v>24.5</v>
      </c>
      <c r="BV88" s="125">
        <v>24.5</v>
      </c>
      <c r="BW88" s="126">
        <v>24.6</v>
      </c>
      <c r="BX88" s="126">
        <v>24.6</v>
      </c>
      <c r="BY88" s="126">
        <v>25.1</v>
      </c>
      <c r="BZ88" s="126">
        <v>25.1</v>
      </c>
      <c r="CA88" s="127">
        <v>25.4</v>
      </c>
      <c r="CB88" s="128">
        <v>25.8</v>
      </c>
      <c r="CC88" s="129">
        <v>26.2</v>
      </c>
      <c r="CD88" s="128">
        <v>26.4</v>
      </c>
      <c r="CE88" s="128">
        <v>26.5</v>
      </c>
      <c r="CF88" s="130">
        <f t="shared" si="21"/>
        <v>-0.5</v>
      </c>
      <c r="CG88" s="131">
        <f t="shared" si="22"/>
        <v>-2.1459227467811159E-2</v>
      </c>
      <c r="CH88" s="122">
        <v>80.8</v>
      </c>
      <c r="CI88" s="122">
        <v>82.7</v>
      </c>
      <c r="CJ88" s="122">
        <v>69</v>
      </c>
      <c r="CK88" s="122">
        <v>69.5</v>
      </c>
      <c r="CL88" s="122">
        <v>74.3</v>
      </c>
      <c r="CM88" s="122">
        <v>74.2</v>
      </c>
      <c r="CN88" s="122">
        <v>76.599999999999994</v>
      </c>
      <c r="CO88" s="122">
        <v>77.400000000000006</v>
      </c>
      <c r="CP88" s="122">
        <v>79.3</v>
      </c>
      <c r="CQ88" s="122">
        <v>80.8</v>
      </c>
      <c r="CR88" s="122">
        <v>81.900000000000006</v>
      </c>
      <c r="CS88" s="122">
        <v>80.900000000000006</v>
      </c>
      <c r="CT88" s="122">
        <v>81.400000000000006</v>
      </c>
      <c r="CU88" s="122">
        <v>81</v>
      </c>
      <c r="CV88" s="122">
        <v>80.8</v>
      </c>
      <c r="CW88" s="122">
        <v>81.099999999999994</v>
      </c>
      <c r="CX88" s="122">
        <v>82.5</v>
      </c>
      <c r="CY88" s="122">
        <v>83.5</v>
      </c>
      <c r="CZ88" s="122">
        <v>82.6</v>
      </c>
      <c r="DA88" s="122">
        <v>83.1</v>
      </c>
      <c r="DB88" s="123">
        <v>84.1</v>
      </c>
      <c r="DC88" s="123">
        <v>83.7</v>
      </c>
      <c r="DD88" s="132">
        <v>82.3</v>
      </c>
      <c r="DE88" s="133">
        <v>83</v>
      </c>
      <c r="DF88" s="133">
        <v>83.1</v>
      </c>
      <c r="DG88" s="134">
        <v>83.1</v>
      </c>
      <c r="DH88" s="134">
        <v>83.4</v>
      </c>
      <c r="DI88" s="135">
        <v>83</v>
      </c>
      <c r="DJ88" s="134">
        <v>83.1</v>
      </c>
      <c r="DK88" s="136">
        <f t="shared" si="23"/>
        <v>2.2999999999999972</v>
      </c>
      <c r="DL88" s="124">
        <f t="shared" si="24"/>
        <v>2.8465346534653432E-2</v>
      </c>
      <c r="DM88" s="125">
        <v>47.7</v>
      </c>
      <c r="DN88" s="125">
        <v>47.3</v>
      </c>
      <c r="DO88" s="125">
        <v>46.9</v>
      </c>
      <c r="DP88" s="125">
        <v>46.4</v>
      </c>
      <c r="DQ88" s="125">
        <v>46.2</v>
      </c>
      <c r="DR88" s="125">
        <v>46.2</v>
      </c>
      <c r="DS88" s="125">
        <v>46.2</v>
      </c>
      <c r="DT88" s="125">
        <v>46</v>
      </c>
      <c r="DU88" s="125">
        <v>45.6</v>
      </c>
      <c r="DV88" s="125">
        <v>46.8</v>
      </c>
      <c r="DW88" s="125">
        <v>46.5</v>
      </c>
      <c r="DX88" s="125">
        <v>47</v>
      </c>
      <c r="DY88" s="125">
        <v>46.8</v>
      </c>
      <c r="DZ88" s="125">
        <v>46.9</v>
      </c>
      <c r="EA88" s="125">
        <v>47.1</v>
      </c>
      <c r="EB88" s="125">
        <v>46.7</v>
      </c>
      <c r="EC88" s="125">
        <v>46.3</v>
      </c>
      <c r="ED88" s="125">
        <v>46.6</v>
      </c>
      <c r="EE88" s="125">
        <v>46.3</v>
      </c>
      <c r="EF88" s="125">
        <v>46.4</v>
      </c>
      <c r="EG88" s="126">
        <v>47.1</v>
      </c>
      <c r="EH88" s="126">
        <v>47.1</v>
      </c>
      <c r="EI88" s="127">
        <v>48</v>
      </c>
      <c r="EJ88" s="137">
        <v>47.9</v>
      </c>
      <c r="EK88" s="137">
        <v>47.8</v>
      </c>
      <c r="EL88" s="138">
        <v>47.5</v>
      </c>
      <c r="EM88" s="138">
        <v>47.4</v>
      </c>
      <c r="EN88" s="138">
        <v>47.5</v>
      </c>
      <c r="EO88" s="138">
        <v>47.3</v>
      </c>
      <c r="EP88" s="130">
        <f t="shared" si="25"/>
        <v>-0.40000000000000568</v>
      </c>
      <c r="EQ88" s="131">
        <f t="shared" si="26"/>
        <v>-8.385744234800957E-3</v>
      </c>
      <c r="ER88" s="122">
        <v>64.599999999999994</v>
      </c>
      <c r="ES88" s="122">
        <v>55.8</v>
      </c>
      <c r="ET88" s="122">
        <v>56</v>
      </c>
      <c r="EU88" s="122">
        <v>58.4</v>
      </c>
      <c r="EV88" s="122">
        <v>58.4</v>
      </c>
      <c r="EW88" s="122">
        <v>58.2</v>
      </c>
      <c r="EX88" s="122">
        <v>58.4</v>
      </c>
      <c r="EY88" s="122">
        <v>57.9</v>
      </c>
      <c r="EZ88" s="122">
        <v>58.6</v>
      </c>
      <c r="FA88" s="122">
        <v>60</v>
      </c>
      <c r="FB88" s="122">
        <v>60.6</v>
      </c>
      <c r="FC88" s="122">
        <v>61.6</v>
      </c>
      <c r="FD88" s="122">
        <v>61.5</v>
      </c>
      <c r="FE88" s="122">
        <v>61.2</v>
      </c>
      <c r="FF88" s="122">
        <v>61.6</v>
      </c>
      <c r="FG88" s="122">
        <v>60.8</v>
      </c>
      <c r="FH88" s="122">
        <v>60.3</v>
      </c>
      <c r="FI88" s="122">
        <v>61.1</v>
      </c>
      <c r="FJ88" s="122">
        <v>61.6</v>
      </c>
      <c r="FK88" s="122">
        <v>60.2</v>
      </c>
      <c r="FL88" s="123">
        <v>60.1</v>
      </c>
      <c r="FM88" s="123">
        <v>59.6</v>
      </c>
      <c r="FN88" s="123">
        <v>62.7</v>
      </c>
      <c r="FO88" s="123">
        <v>62.7</v>
      </c>
      <c r="FP88" s="132">
        <v>212.1</v>
      </c>
      <c r="FQ88" s="134">
        <v>63.7</v>
      </c>
      <c r="FR88" s="134">
        <v>63</v>
      </c>
      <c r="FS88" s="135">
        <v>63.4</v>
      </c>
      <c r="FT88" s="134">
        <v>64.5</v>
      </c>
      <c r="FU88" s="139">
        <f t="shared" si="27"/>
        <v>-9.9999999999994316E-2</v>
      </c>
      <c r="FV88" s="124">
        <f t="shared" si="28"/>
        <v>-1.5479876160989833E-3</v>
      </c>
      <c r="FW88" s="125">
        <v>81.7</v>
      </c>
      <c r="FX88" s="125">
        <v>81.099999999999994</v>
      </c>
      <c r="FY88" s="125">
        <v>68.599999999999994</v>
      </c>
      <c r="FZ88" s="125">
        <v>70</v>
      </c>
      <c r="GA88" s="125">
        <v>72</v>
      </c>
      <c r="GB88" s="125">
        <v>73.5</v>
      </c>
      <c r="GC88" s="125">
        <v>74.3</v>
      </c>
      <c r="GD88" s="125">
        <v>73.8</v>
      </c>
      <c r="GE88" s="125">
        <v>74.099999999999994</v>
      </c>
      <c r="GF88" s="125">
        <v>77.900000000000006</v>
      </c>
      <c r="GG88" s="125">
        <v>77.7</v>
      </c>
      <c r="GH88" s="125">
        <v>77</v>
      </c>
      <c r="GI88" s="125">
        <v>76.8</v>
      </c>
      <c r="GJ88" s="125">
        <v>77.599999999999994</v>
      </c>
      <c r="GK88" s="125">
        <v>78.099999999999994</v>
      </c>
      <c r="GL88" s="125">
        <v>77.599999999999994</v>
      </c>
      <c r="GM88" s="125">
        <v>78.099999999999994</v>
      </c>
      <c r="GN88" s="125">
        <v>78</v>
      </c>
      <c r="GO88" s="125">
        <v>78</v>
      </c>
      <c r="GP88" s="125">
        <v>77.900000000000006</v>
      </c>
      <c r="GQ88" s="126">
        <v>78.400000000000006</v>
      </c>
      <c r="GR88" s="126">
        <v>78.2</v>
      </c>
      <c r="GS88" s="127">
        <v>76.099999999999994</v>
      </c>
      <c r="GT88" s="137">
        <v>76.099999999999994</v>
      </c>
      <c r="GU88" s="137">
        <v>76.3</v>
      </c>
      <c r="GV88" s="138">
        <v>76</v>
      </c>
      <c r="GW88" s="138">
        <v>76.400000000000006</v>
      </c>
      <c r="GX88" s="138">
        <v>76.599999999999994</v>
      </c>
      <c r="GY88" s="138">
        <v>77.2</v>
      </c>
      <c r="GZ88" s="130">
        <f t="shared" si="29"/>
        <v>-4.5</v>
      </c>
      <c r="HA88" s="131">
        <f t="shared" si="30"/>
        <v>-5.5079559363525092E-2</v>
      </c>
      <c r="HB88" s="122">
        <v>52.8</v>
      </c>
      <c r="HC88" s="122">
        <v>49.5</v>
      </c>
      <c r="HD88" s="122">
        <v>22.6</v>
      </c>
      <c r="HE88" s="122">
        <v>25.2</v>
      </c>
      <c r="HF88" s="122">
        <v>35.200000000000003</v>
      </c>
      <c r="HG88" s="122">
        <v>39.200000000000003</v>
      </c>
      <c r="HH88" s="122">
        <v>39.200000000000003</v>
      </c>
      <c r="HI88" s="122">
        <v>40.4</v>
      </c>
      <c r="HJ88" s="122">
        <v>42.5</v>
      </c>
      <c r="HK88" s="122">
        <v>44.1</v>
      </c>
      <c r="HL88" s="122">
        <v>43.6</v>
      </c>
      <c r="HM88" s="122">
        <v>44.1</v>
      </c>
      <c r="HN88" s="122">
        <v>43.4</v>
      </c>
      <c r="HO88" s="122">
        <v>43.9</v>
      </c>
      <c r="HP88" s="122">
        <v>44.3</v>
      </c>
      <c r="HQ88" s="122">
        <v>45.2</v>
      </c>
      <c r="HR88" s="122">
        <v>46.7</v>
      </c>
      <c r="HS88" s="122">
        <v>47.6</v>
      </c>
      <c r="HT88" s="122">
        <v>48.6</v>
      </c>
      <c r="HU88" s="122">
        <v>47.2</v>
      </c>
      <c r="HV88" s="123">
        <v>47.1</v>
      </c>
      <c r="HW88" s="123">
        <v>48.5</v>
      </c>
      <c r="HX88" s="132">
        <v>47.3</v>
      </c>
      <c r="HY88" s="133">
        <v>46.7</v>
      </c>
      <c r="HZ88" s="133">
        <v>46.8</v>
      </c>
      <c r="IA88" s="134">
        <v>47.6</v>
      </c>
      <c r="IB88" s="134">
        <v>48.1</v>
      </c>
      <c r="IC88" s="134">
        <v>49</v>
      </c>
      <c r="ID88" s="134">
        <v>50.4</v>
      </c>
      <c r="IE88" s="139">
        <f t="shared" si="31"/>
        <v>-2.3999999999999986</v>
      </c>
      <c r="IF88" s="124">
        <f t="shared" si="32"/>
        <v>-4.5454545454545428E-2</v>
      </c>
      <c r="IG88" s="125">
        <v>67.400000000000006</v>
      </c>
      <c r="IH88" s="125">
        <v>67.900000000000006</v>
      </c>
      <c r="II88" s="125">
        <v>65</v>
      </c>
      <c r="IJ88" s="125">
        <v>64.3</v>
      </c>
      <c r="IK88" s="125">
        <v>64.5</v>
      </c>
      <c r="IL88" s="125">
        <v>65.2</v>
      </c>
      <c r="IM88" s="125">
        <v>66.099999999999994</v>
      </c>
      <c r="IN88" s="125">
        <v>65.3</v>
      </c>
      <c r="IO88" s="125">
        <v>64.400000000000006</v>
      </c>
      <c r="IP88" s="125">
        <v>64.900000000000006</v>
      </c>
      <c r="IQ88" s="125">
        <v>64.900000000000006</v>
      </c>
      <c r="IR88" s="125">
        <v>65.3</v>
      </c>
      <c r="IS88" s="125">
        <v>65.599999999999994</v>
      </c>
      <c r="IT88" s="125">
        <v>64.900000000000006</v>
      </c>
      <c r="IU88" s="125">
        <v>65.2</v>
      </c>
      <c r="IV88" s="125">
        <v>65.2</v>
      </c>
      <c r="IW88" s="125">
        <v>66</v>
      </c>
      <c r="IX88" s="125">
        <v>66.7</v>
      </c>
      <c r="IY88" s="125">
        <v>66</v>
      </c>
      <c r="IZ88" s="140">
        <v>66</v>
      </c>
      <c r="JA88" s="137">
        <v>65.7</v>
      </c>
      <c r="JB88" s="137">
        <v>65.599999999999994</v>
      </c>
      <c r="JC88" s="137">
        <v>65.900000000000006</v>
      </c>
      <c r="JD88" s="137">
        <v>65.8</v>
      </c>
      <c r="JE88" s="137">
        <v>66.2</v>
      </c>
      <c r="JF88" s="138">
        <v>66.2</v>
      </c>
      <c r="JG88" s="138">
        <v>66.2</v>
      </c>
      <c r="JH88" s="138">
        <v>66.7</v>
      </c>
      <c r="JI88" s="138">
        <v>67.099999999999994</v>
      </c>
      <c r="JJ88" s="128">
        <f t="shared" si="33"/>
        <v>-0.30000000000001137</v>
      </c>
      <c r="JK88" s="141">
        <f t="shared" si="34"/>
        <v>-4.4510385756678242E-3</v>
      </c>
    </row>
    <row r="89" spans="1:271" ht="17.100000000000001" thickBot="1">
      <c r="A89" s="153" t="s">
        <v>98</v>
      </c>
      <c r="B89" s="114">
        <v>803.4</v>
      </c>
      <c r="C89" s="114">
        <v>738.3</v>
      </c>
      <c r="D89" s="114">
        <v>730.8</v>
      </c>
      <c r="E89" s="114">
        <v>739</v>
      </c>
      <c r="F89" s="114">
        <v>746.7</v>
      </c>
      <c r="G89" s="114">
        <v>750.3</v>
      </c>
      <c r="H89" s="114">
        <v>750.8</v>
      </c>
      <c r="I89" s="114">
        <v>733.6</v>
      </c>
      <c r="J89" s="114">
        <v>733.9</v>
      </c>
      <c r="K89" s="115">
        <v>731.4</v>
      </c>
      <c r="L89" s="115">
        <v>732</v>
      </c>
      <c r="M89" s="116">
        <v>737.6</v>
      </c>
      <c r="N89" s="116">
        <v>741.3</v>
      </c>
      <c r="O89" s="116">
        <v>750.4</v>
      </c>
      <c r="P89" s="116">
        <v>749.5</v>
      </c>
      <c r="Q89" s="117">
        <v>752.7</v>
      </c>
      <c r="R89" s="117">
        <v>758.2</v>
      </c>
      <c r="S89" s="117">
        <v>762.2</v>
      </c>
      <c r="T89" s="117">
        <v>761.7</v>
      </c>
      <c r="U89" s="118">
        <v>762.9</v>
      </c>
      <c r="V89" s="119">
        <v>763.7</v>
      </c>
      <c r="W89" s="119">
        <v>765.9</v>
      </c>
      <c r="X89" s="120">
        <v>764.9</v>
      </c>
      <c r="Y89" s="119">
        <v>764.6</v>
      </c>
      <c r="Z89" s="121">
        <f t="shared" si="18"/>
        <v>-38.799999999999955</v>
      </c>
      <c r="AA89" s="122">
        <v>15.7</v>
      </c>
      <c r="AB89" s="122">
        <v>14.7</v>
      </c>
      <c r="AC89" s="122">
        <v>13.5</v>
      </c>
      <c r="AD89" s="122">
        <v>13.8</v>
      </c>
      <c r="AE89" s="122">
        <v>14.9</v>
      </c>
      <c r="AF89" s="122">
        <v>15</v>
      </c>
      <c r="AG89" s="122">
        <v>15</v>
      </c>
      <c r="AH89" s="122">
        <v>15.1</v>
      </c>
      <c r="AI89" s="122">
        <v>15.7</v>
      </c>
      <c r="AJ89" s="122">
        <v>15.6</v>
      </c>
      <c r="AK89" s="122">
        <v>15.6</v>
      </c>
      <c r="AL89" s="122">
        <v>15.5</v>
      </c>
      <c r="AM89" s="122">
        <v>15.5</v>
      </c>
      <c r="AN89" s="122">
        <v>15.7</v>
      </c>
      <c r="AO89" s="122">
        <v>15.7</v>
      </c>
      <c r="AP89" s="122">
        <v>15.8</v>
      </c>
      <c r="AQ89" s="122">
        <v>15.9</v>
      </c>
      <c r="AR89" s="123">
        <v>16</v>
      </c>
      <c r="AS89" s="123">
        <v>16.2</v>
      </c>
      <c r="AT89" s="123">
        <v>15.5</v>
      </c>
      <c r="AU89" s="123">
        <v>15.3</v>
      </c>
      <c r="AV89" s="123">
        <v>15.2</v>
      </c>
      <c r="AW89" s="123">
        <v>15.2</v>
      </c>
      <c r="AX89" s="123">
        <v>15.3</v>
      </c>
      <c r="AY89" s="123">
        <v>15.4</v>
      </c>
      <c r="AZ89" s="123">
        <v>15.5</v>
      </c>
      <c r="BA89" s="122">
        <f t="shared" si="19"/>
        <v>-0.19999999999999929</v>
      </c>
      <c r="BB89" s="124">
        <f t="shared" si="20"/>
        <v>-1.2738853503184669E-2</v>
      </c>
      <c r="BC89" s="125">
        <v>1.2</v>
      </c>
      <c r="BD89" s="125">
        <v>1.3</v>
      </c>
      <c r="BE89" s="125">
        <v>1.4</v>
      </c>
      <c r="BF89" s="125">
        <v>1.2</v>
      </c>
      <c r="BG89" s="125">
        <v>1.2</v>
      </c>
      <c r="BH89" s="125">
        <v>1.2</v>
      </c>
      <c r="BI89" s="125">
        <v>1.2</v>
      </c>
      <c r="BJ89" s="125">
        <v>1.2</v>
      </c>
      <c r="BK89" s="125">
        <v>1.2</v>
      </c>
      <c r="BL89" s="125">
        <v>1</v>
      </c>
      <c r="BM89" s="125">
        <v>1</v>
      </c>
      <c r="BN89" s="125">
        <v>1</v>
      </c>
      <c r="BO89" s="125">
        <v>1</v>
      </c>
      <c r="BP89" s="125">
        <v>1</v>
      </c>
      <c r="BQ89" s="125">
        <v>1</v>
      </c>
      <c r="BR89" s="125">
        <v>1</v>
      </c>
      <c r="BS89" s="125">
        <v>1</v>
      </c>
      <c r="BT89" s="125">
        <v>1</v>
      </c>
      <c r="BU89" s="125">
        <v>1</v>
      </c>
      <c r="BV89" s="125">
        <v>1</v>
      </c>
      <c r="BW89" s="126">
        <v>1</v>
      </c>
      <c r="BX89" s="126">
        <v>1</v>
      </c>
      <c r="BY89" s="126">
        <v>1.2</v>
      </c>
      <c r="BZ89" s="126">
        <v>1.1000000000000001</v>
      </c>
      <c r="CA89" s="127">
        <v>1.1000000000000001</v>
      </c>
      <c r="CB89" s="128">
        <v>1.1000000000000001</v>
      </c>
      <c r="CC89" s="129">
        <v>1.1000000000000001</v>
      </c>
      <c r="CD89" s="128">
        <v>1.1000000000000001</v>
      </c>
      <c r="CE89" s="128">
        <v>1.1000000000000001</v>
      </c>
      <c r="CF89" s="130">
        <f t="shared" si="21"/>
        <v>-9.9999999999999867E-2</v>
      </c>
      <c r="CG89" s="131">
        <f t="shared" si="22"/>
        <v>-6.3694267515923483E-3</v>
      </c>
      <c r="CH89" s="122">
        <v>33.1</v>
      </c>
      <c r="CI89" s="122">
        <v>34.4</v>
      </c>
      <c r="CJ89" s="122">
        <v>29.9</v>
      </c>
      <c r="CK89" s="122">
        <v>29.5</v>
      </c>
      <c r="CL89" s="122">
        <v>30.1</v>
      </c>
      <c r="CM89" s="122">
        <v>32</v>
      </c>
      <c r="CN89" s="122">
        <v>31.8</v>
      </c>
      <c r="CO89" s="122">
        <v>32.1</v>
      </c>
      <c r="CP89" s="122">
        <v>32.6</v>
      </c>
      <c r="CQ89" s="122">
        <v>29.1</v>
      </c>
      <c r="CR89" s="122">
        <v>29.3</v>
      </c>
      <c r="CS89" s="122">
        <v>29.3</v>
      </c>
      <c r="CT89" s="122">
        <v>29.3</v>
      </c>
      <c r="CU89" s="122">
        <v>29.2</v>
      </c>
      <c r="CV89" s="122">
        <v>29.1</v>
      </c>
      <c r="CW89" s="122">
        <v>29.1</v>
      </c>
      <c r="CX89" s="122">
        <v>29.1</v>
      </c>
      <c r="CY89" s="122">
        <v>28.8</v>
      </c>
      <c r="CZ89" s="122">
        <v>29</v>
      </c>
      <c r="DA89" s="122">
        <v>29.1</v>
      </c>
      <c r="DB89" s="123">
        <v>29.4</v>
      </c>
      <c r="DC89" s="123">
        <v>29.6</v>
      </c>
      <c r="DD89" s="132">
        <v>30.2</v>
      </c>
      <c r="DE89" s="133">
        <v>30.3</v>
      </c>
      <c r="DF89" s="133">
        <v>30.7</v>
      </c>
      <c r="DG89" s="134">
        <v>30.1</v>
      </c>
      <c r="DH89" s="134">
        <v>30.1</v>
      </c>
      <c r="DI89" s="135">
        <v>29.9</v>
      </c>
      <c r="DJ89" s="134">
        <v>30.3</v>
      </c>
      <c r="DK89" s="136">
        <f t="shared" si="23"/>
        <v>-2.8000000000000007</v>
      </c>
      <c r="DL89" s="124">
        <f t="shared" si="24"/>
        <v>-8.4592145015105757E-2</v>
      </c>
      <c r="DM89" s="125">
        <v>29.8</v>
      </c>
      <c r="DN89" s="125">
        <v>29.9</v>
      </c>
      <c r="DO89" s="125">
        <v>29.4</v>
      </c>
      <c r="DP89" s="125">
        <v>29.6</v>
      </c>
      <c r="DQ89" s="125">
        <v>28.8</v>
      </c>
      <c r="DR89" s="125">
        <v>28.4</v>
      </c>
      <c r="DS89" s="125">
        <v>28.5</v>
      </c>
      <c r="DT89" s="125">
        <v>28.7</v>
      </c>
      <c r="DU89" s="125">
        <v>28.5</v>
      </c>
      <c r="DV89" s="125">
        <v>27.9</v>
      </c>
      <c r="DW89" s="125">
        <v>27.9</v>
      </c>
      <c r="DX89" s="125">
        <v>28.2</v>
      </c>
      <c r="DY89" s="125">
        <v>28</v>
      </c>
      <c r="DZ89" s="125">
        <v>27.9</v>
      </c>
      <c r="EA89" s="125">
        <v>28.3</v>
      </c>
      <c r="EB89" s="125">
        <v>28.4</v>
      </c>
      <c r="EC89" s="125">
        <v>28</v>
      </c>
      <c r="ED89" s="125">
        <v>27.8</v>
      </c>
      <c r="EE89" s="125">
        <v>27.8</v>
      </c>
      <c r="EF89" s="125">
        <v>27.9</v>
      </c>
      <c r="EG89" s="126">
        <v>27.8</v>
      </c>
      <c r="EH89" s="126">
        <v>27.5</v>
      </c>
      <c r="EI89" s="127">
        <v>27.5</v>
      </c>
      <c r="EJ89" s="137">
        <v>27.4</v>
      </c>
      <c r="EK89" s="137">
        <v>27.7</v>
      </c>
      <c r="EL89" s="138">
        <v>27.5</v>
      </c>
      <c r="EM89" s="138">
        <v>27.4</v>
      </c>
      <c r="EN89" s="138">
        <v>27.3</v>
      </c>
      <c r="EO89" s="138">
        <v>27</v>
      </c>
      <c r="EP89" s="130">
        <f t="shared" si="25"/>
        <v>-2.8000000000000007</v>
      </c>
      <c r="EQ89" s="131">
        <f t="shared" si="26"/>
        <v>-9.3959731543624178E-2</v>
      </c>
      <c r="ER89" s="122">
        <v>174.5</v>
      </c>
      <c r="ES89" s="122">
        <v>169.4</v>
      </c>
      <c r="ET89" s="122">
        <v>170</v>
      </c>
      <c r="EU89" s="122">
        <v>165.7</v>
      </c>
      <c r="EV89" s="122">
        <v>163.1</v>
      </c>
      <c r="EW89" s="122">
        <v>165.5</v>
      </c>
      <c r="EX89" s="122">
        <v>164.8</v>
      </c>
      <c r="EY89" s="122">
        <v>164</v>
      </c>
      <c r="EZ89" s="122">
        <v>162.80000000000001</v>
      </c>
      <c r="FA89" s="122">
        <v>163.9</v>
      </c>
      <c r="FB89" s="122">
        <v>164.2</v>
      </c>
      <c r="FC89" s="122">
        <v>165</v>
      </c>
      <c r="FD89" s="122">
        <v>165</v>
      </c>
      <c r="FE89" s="122">
        <v>165.3</v>
      </c>
      <c r="FF89" s="122">
        <v>166.9</v>
      </c>
      <c r="FG89" s="122">
        <v>165.9</v>
      </c>
      <c r="FH89" s="122">
        <v>167.1</v>
      </c>
      <c r="FI89" s="122">
        <v>167.4</v>
      </c>
      <c r="FJ89" s="122">
        <v>167.4</v>
      </c>
      <c r="FK89" s="122">
        <v>166.9</v>
      </c>
      <c r="FL89" s="123">
        <v>170.9</v>
      </c>
      <c r="FM89" s="123">
        <v>170.6</v>
      </c>
      <c r="FN89" s="123">
        <v>172.7</v>
      </c>
      <c r="FO89" s="123">
        <v>172.7</v>
      </c>
      <c r="FP89" s="132">
        <v>63.5</v>
      </c>
      <c r="FQ89" s="134">
        <v>174.2</v>
      </c>
      <c r="FR89" s="134">
        <v>174.1</v>
      </c>
      <c r="FS89" s="135">
        <v>172.6</v>
      </c>
      <c r="FT89" s="134">
        <v>173.6</v>
      </c>
      <c r="FU89" s="139">
        <f t="shared" si="27"/>
        <v>-0.90000000000000568</v>
      </c>
      <c r="FV89" s="124">
        <f t="shared" si="28"/>
        <v>-5.1575931232092018E-3</v>
      </c>
      <c r="FW89" s="125">
        <v>130.1</v>
      </c>
      <c r="FX89" s="125">
        <v>128.19999999999999</v>
      </c>
      <c r="FY89" s="125">
        <v>120.8</v>
      </c>
      <c r="FZ89" s="125">
        <v>121.3</v>
      </c>
      <c r="GA89" s="125">
        <v>122.2</v>
      </c>
      <c r="GB89" s="125">
        <v>122.5</v>
      </c>
      <c r="GC89" s="125">
        <v>122.8</v>
      </c>
      <c r="GD89" s="125">
        <v>119.5</v>
      </c>
      <c r="GE89" s="125">
        <v>118.7</v>
      </c>
      <c r="GF89" s="125">
        <v>122.2</v>
      </c>
      <c r="GG89" s="125">
        <v>122.9</v>
      </c>
      <c r="GH89" s="125">
        <v>123.9</v>
      </c>
      <c r="GI89" s="125">
        <v>122.8</v>
      </c>
      <c r="GJ89" s="125">
        <v>123</v>
      </c>
      <c r="GK89" s="125">
        <v>124</v>
      </c>
      <c r="GL89" s="125">
        <v>126.5</v>
      </c>
      <c r="GM89" s="125">
        <v>126.6</v>
      </c>
      <c r="GN89" s="125">
        <v>128.9</v>
      </c>
      <c r="GO89" s="125">
        <v>127</v>
      </c>
      <c r="GP89" s="125">
        <v>126.6</v>
      </c>
      <c r="GQ89" s="126">
        <v>126.4</v>
      </c>
      <c r="GR89" s="126">
        <v>125.3</v>
      </c>
      <c r="GS89" s="127">
        <v>120.6</v>
      </c>
      <c r="GT89" s="137">
        <v>119.7</v>
      </c>
      <c r="GU89" s="137">
        <v>120.3</v>
      </c>
      <c r="GV89" s="138">
        <v>121.3</v>
      </c>
      <c r="GW89" s="138">
        <v>122.3</v>
      </c>
      <c r="GX89" s="138">
        <v>122.9</v>
      </c>
      <c r="GY89" s="138">
        <v>122.2</v>
      </c>
      <c r="GZ89" s="130">
        <f t="shared" si="29"/>
        <v>-7.8999999999999915</v>
      </c>
      <c r="HA89" s="131">
        <f t="shared" si="30"/>
        <v>-6.0722521137586409E-2</v>
      </c>
      <c r="HB89" s="122">
        <v>82.3</v>
      </c>
      <c r="HC89" s="122">
        <v>78.599999999999994</v>
      </c>
      <c r="HD89" s="122">
        <v>36.1</v>
      </c>
      <c r="HE89" s="122">
        <v>33.6</v>
      </c>
      <c r="HF89" s="122">
        <v>43.1</v>
      </c>
      <c r="HG89" s="122">
        <v>47.3</v>
      </c>
      <c r="HH89" s="122">
        <v>44.3</v>
      </c>
      <c r="HI89" s="122">
        <v>50.8</v>
      </c>
      <c r="HJ89" s="122">
        <v>52.6</v>
      </c>
      <c r="HK89" s="122">
        <v>40.299999999999997</v>
      </c>
      <c r="HL89" s="122">
        <v>39.4</v>
      </c>
      <c r="HM89" s="122">
        <v>37.6</v>
      </c>
      <c r="HN89" s="122">
        <v>39.5</v>
      </c>
      <c r="HO89" s="122">
        <v>39.700000000000003</v>
      </c>
      <c r="HP89" s="122">
        <v>41.9</v>
      </c>
      <c r="HQ89" s="122">
        <v>43.5</v>
      </c>
      <c r="HR89" s="122">
        <v>47.7</v>
      </c>
      <c r="HS89" s="122">
        <v>49.5</v>
      </c>
      <c r="HT89" s="122">
        <v>52.5</v>
      </c>
      <c r="HU89" s="122">
        <v>54.7</v>
      </c>
      <c r="HV89" s="123">
        <v>56</v>
      </c>
      <c r="HW89" s="123">
        <v>57.8</v>
      </c>
      <c r="HX89" s="132">
        <v>62.3</v>
      </c>
      <c r="HY89" s="133">
        <v>62.5</v>
      </c>
      <c r="HZ89" s="133">
        <v>62</v>
      </c>
      <c r="IA89" s="134">
        <v>62.7</v>
      </c>
      <c r="IB89" s="134">
        <v>64.7</v>
      </c>
      <c r="IC89" s="134">
        <v>66.3</v>
      </c>
      <c r="ID89" s="134">
        <v>67.2</v>
      </c>
      <c r="IE89" s="139">
        <f t="shared" si="31"/>
        <v>-15.099999999999994</v>
      </c>
      <c r="IF89" s="124">
        <f t="shared" si="32"/>
        <v>-0.18347509113001209</v>
      </c>
      <c r="IG89" s="125">
        <v>238.1</v>
      </c>
      <c r="IH89" s="125">
        <v>239.7</v>
      </c>
      <c r="II89" s="125">
        <v>239.5</v>
      </c>
      <c r="IJ89" s="125">
        <v>239.9</v>
      </c>
      <c r="IK89" s="125">
        <v>240.8</v>
      </c>
      <c r="IL89" s="125">
        <v>240.3</v>
      </c>
      <c r="IM89" s="125">
        <v>243</v>
      </c>
      <c r="IN89" s="125">
        <v>244</v>
      </c>
      <c r="IO89" s="125">
        <v>244.7</v>
      </c>
      <c r="IP89" s="125">
        <v>242.5</v>
      </c>
      <c r="IQ89" s="125">
        <v>242.7</v>
      </c>
      <c r="IR89" s="125">
        <v>241.7</v>
      </c>
      <c r="IS89" s="125">
        <v>240.8</v>
      </c>
      <c r="IT89" s="125">
        <v>241</v>
      </c>
      <c r="IU89" s="125">
        <v>241.5</v>
      </c>
      <c r="IV89" s="125">
        <v>241.9</v>
      </c>
      <c r="IW89" s="125">
        <v>241.3</v>
      </c>
      <c r="IX89" s="125">
        <v>241.9</v>
      </c>
      <c r="IY89" s="125">
        <v>239.9</v>
      </c>
      <c r="IZ89" s="140">
        <v>241.8</v>
      </c>
      <c r="JA89" s="137">
        <v>241.5</v>
      </c>
      <c r="JB89" s="137">
        <v>241</v>
      </c>
      <c r="JC89" s="137">
        <v>241.1</v>
      </c>
      <c r="JD89" s="137">
        <v>240.6</v>
      </c>
      <c r="JE89" s="137">
        <v>240.4</v>
      </c>
      <c r="JF89" s="138">
        <v>239.8</v>
      </c>
      <c r="JG89" s="138">
        <v>238.7</v>
      </c>
      <c r="JH89" s="138">
        <v>237.3</v>
      </c>
      <c r="JI89" s="138">
        <v>235.4</v>
      </c>
      <c r="JJ89" s="128">
        <f t="shared" si="33"/>
        <v>-2.6999999999999886</v>
      </c>
      <c r="JK89" s="141">
        <f t="shared" si="34"/>
        <v>-1.1339773204535861E-2</v>
      </c>
    </row>
    <row r="90" spans="1:271" ht="15.95" thickBot="1">
      <c r="A90" s="154" t="s">
        <v>99</v>
      </c>
      <c r="B90" s="114">
        <v>9072.1</v>
      </c>
      <c r="C90" s="114">
        <v>7893.5</v>
      </c>
      <c r="D90" s="114">
        <v>8100.9</v>
      </c>
      <c r="E90" s="114">
        <v>8387.7999999999993</v>
      </c>
      <c r="F90" s="114">
        <v>8467.2000000000007</v>
      </c>
      <c r="G90" s="114">
        <v>8541.6</v>
      </c>
      <c r="H90" s="114">
        <v>8584.2000000000007</v>
      </c>
      <c r="I90" s="114">
        <v>8474.6</v>
      </c>
      <c r="J90" s="114">
        <v>8492</v>
      </c>
      <c r="K90" s="115">
        <v>8521.4</v>
      </c>
      <c r="L90" s="115">
        <v>8552</v>
      </c>
      <c r="M90" s="116">
        <v>8577.7999999999993</v>
      </c>
      <c r="N90" s="116">
        <v>8616.9</v>
      </c>
      <c r="O90" s="116">
        <v>8761.7000000000007</v>
      </c>
      <c r="P90" s="116">
        <v>8782.2000000000007</v>
      </c>
      <c r="Q90" s="117">
        <v>8860.9</v>
      </c>
      <c r="R90" s="117">
        <v>8909.1</v>
      </c>
      <c r="S90" s="117">
        <v>9138.5</v>
      </c>
      <c r="T90" s="117">
        <v>9176.5</v>
      </c>
      <c r="U90" s="118">
        <v>9221.2999999999993</v>
      </c>
      <c r="V90" s="119">
        <v>9234</v>
      </c>
      <c r="W90" s="119">
        <v>9287.9</v>
      </c>
      <c r="X90" s="120">
        <v>9313.9</v>
      </c>
      <c r="Y90" s="119">
        <v>9344.5</v>
      </c>
      <c r="Z90" s="121">
        <f t="shared" si="18"/>
        <v>272.39999999999964</v>
      </c>
      <c r="AA90" s="122">
        <v>577.20000000000005</v>
      </c>
      <c r="AB90" s="122">
        <v>582.29999999999995</v>
      </c>
      <c r="AC90" s="122">
        <v>559.70000000000005</v>
      </c>
      <c r="AD90" s="122">
        <v>566.29999999999995</v>
      </c>
      <c r="AE90" s="122">
        <v>564.1</v>
      </c>
      <c r="AF90" s="122">
        <v>560.9</v>
      </c>
      <c r="AG90" s="122">
        <v>559.20000000000005</v>
      </c>
      <c r="AH90" s="122">
        <v>561</v>
      </c>
      <c r="AI90" s="122">
        <v>561.9</v>
      </c>
      <c r="AJ90" s="122">
        <v>565.4</v>
      </c>
      <c r="AK90" s="122">
        <v>563</v>
      </c>
      <c r="AL90" s="122">
        <v>568</v>
      </c>
      <c r="AM90" s="122">
        <v>574.29999999999995</v>
      </c>
      <c r="AN90" s="122">
        <v>570.6</v>
      </c>
      <c r="AO90" s="122">
        <v>570.9</v>
      </c>
      <c r="AP90" s="122">
        <v>570.5</v>
      </c>
      <c r="AQ90" s="122">
        <v>576.5</v>
      </c>
      <c r="AR90" s="123">
        <v>577.70000000000005</v>
      </c>
      <c r="AS90" s="123">
        <v>585.70000000000005</v>
      </c>
      <c r="AT90" s="123">
        <v>581.4</v>
      </c>
      <c r="AU90" s="123">
        <v>586</v>
      </c>
      <c r="AV90" s="123">
        <v>589.20000000000005</v>
      </c>
      <c r="AW90" s="123">
        <v>588.6</v>
      </c>
      <c r="AX90" s="123">
        <v>592.70000000000005</v>
      </c>
      <c r="AY90" s="123">
        <v>590</v>
      </c>
      <c r="AZ90" s="123">
        <v>587.6</v>
      </c>
      <c r="BA90" s="122">
        <f t="shared" si="19"/>
        <v>10.399999999999977</v>
      </c>
      <c r="BB90" s="124">
        <f t="shared" si="20"/>
        <v>1.8018018018017976E-2</v>
      </c>
      <c r="BC90" s="125">
        <v>389.3</v>
      </c>
      <c r="BD90" s="125">
        <v>389.1</v>
      </c>
      <c r="BE90" s="125">
        <v>383.6</v>
      </c>
      <c r="BF90" s="125">
        <v>355.4</v>
      </c>
      <c r="BG90" s="125">
        <v>371.4</v>
      </c>
      <c r="BH90" s="125">
        <v>371.9</v>
      </c>
      <c r="BI90" s="125">
        <v>374</v>
      </c>
      <c r="BJ90" s="125">
        <v>378.3</v>
      </c>
      <c r="BK90" s="125">
        <v>381.2</v>
      </c>
      <c r="BL90" s="125">
        <v>378.4</v>
      </c>
      <c r="BM90" s="125">
        <v>379.2</v>
      </c>
      <c r="BN90" s="125">
        <v>378</v>
      </c>
      <c r="BO90" s="125">
        <v>380.8</v>
      </c>
      <c r="BP90" s="125">
        <v>380.4</v>
      </c>
      <c r="BQ90" s="125">
        <v>381.2</v>
      </c>
      <c r="BR90" s="125">
        <v>379.6</v>
      </c>
      <c r="BS90" s="125">
        <v>381.4</v>
      </c>
      <c r="BT90" s="125">
        <v>381.9</v>
      </c>
      <c r="BU90" s="125">
        <v>382.7</v>
      </c>
      <c r="BV90" s="125">
        <v>386</v>
      </c>
      <c r="BW90" s="126">
        <v>384.6</v>
      </c>
      <c r="BX90" s="126">
        <v>388.1</v>
      </c>
      <c r="BY90" s="126">
        <v>396.6</v>
      </c>
      <c r="BZ90" s="126">
        <v>396.1</v>
      </c>
      <c r="CA90" s="127">
        <v>400.7</v>
      </c>
      <c r="CB90" s="128">
        <v>404.7</v>
      </c>
      <c r="CC90" s="129">
        <v>406</v>
      </c>
      <c r="CD90" s="128">
        <v>410.4</v>
      </c>
      <c r="CE90" s="128">
        <v>413.1</v>
      </c>
      <c r="CF90" s="130">
        <f t="shared" si="21"/>
        <v>23.800000000000011</v>
      </c>
      <c r="CG90" s="131">
        <f t="shared" si="22"/>
        <v>4.1233541233541247E-2</v>
      </c>
      <c r="CH90" s="122">
        <v>1817.5</v>
      </c>
      <c r="CI90" s="122">
        <v>1816.1</v>
      </c>
      <c r="CJ90" s="122">
        <v>1655.8</v>
      </c>
      <c r="CK90" s="122">
        <v>1680.5</v>
      </c>
      <c r="CL90" s="147">
        <v>1735.4</v>
      </c>
      <c r="CM90" s="122">
        <v>1748.7</v>
      </c>
      <c r="CN90" s="122">
        <v>1755.6</v>
      </c>
      <c r="CO90" s="122">
        <v>1769.4</v>
      </c>
      <c r="CP90" s="122">
        <v>1771.6</v>
      </c>
      <c r="CQ90" s="122">
        <v>1740</v>
      </c>
      <c r="CR90" s="122">
        <v>1742.4</v>
      </c>
      <c r="CS90" s="122">
        <v>1748.5</v>
      </c>
      <c r="CT90" s="122">
        <v>1757.4</v>
      </c>
      <c r="CU90" s="122">
        <v>1761.7</v>
      </c>
      <c r="CV90" s="122">
        <v>1756</v>
      </c>
      <c r="CW90" s="122">
        <v>1770.6</v>
      </c>
      <c r="CX90" s="122">
        <v>1783.4</v>
      </c>
      <c r="CY90" s="122">
        <v>1793</v>
      </c>
      <c r="CZ90" s="122">
        <v>1787.9</v>
      </c>
      <c r="DA90" s="122">
        <v>1810.7</v>
      </c>
      <c r="DB90" s="148">
        <v>1823.9</v>
      </c>
      <c r="DC90" s="148">
        <v>1826.5</v>
      </c>
      <c r="DD90" s="149">
        <v>1884.4</v>
      </c>
      <c r="DE90" s="150">
        <v>1899.7</v>
      </c>
      <c r="DF90" s="150">
        <v>1922</v>
      </c>
      <c r="DG90" s="134">
        <v>1921.3</v>
      </c>
      <c r="DH90" s="134">
        <v>1934.1</v>
      </c>
      <c r="DI90" s="135">
        <v>1934.7</v>
      </c>
      <c r="DJ90" s="134">
        <v>1936.7</v>
      </c>
      <c r="DK90" s="136">
        <f t="shared" si="23"/>
        <v>119.20000000000005</v>
      </c>
      <c r="DL90" s="124">
        <f t="shared" si="24"/>
        <v>6.5584594222833581E-2</v>
      </c>
      <c r="DM90" s="125">
        <v>603.9</v>
      </c>
      <c r="DN90" s="125">
        <v>596.9</v>
      </c>
      <c r="DO90" s="125">
        <v>573</v>
      </c>
      <c r="DP90" s="125">
        <v>572.79999999999995</v>
      </c>
      <c r="DQ90" s="125">
        <v>579.70000000000005</v>
      </c>
      <c r="DR90" s="125">
        <v>582.4</v>
      </c>
      <c r="DS90" s="125">
        <v>585.9</v>
      </c>
      <c r="DT90" s="125">
        <v>589</v>
      </c>
      <c r="DU90" s="125">
        <v>589.29999999999995</v>
      </c>
      <c r="DV90" s="125">
        <v>594</v>
      </c>
      <c r="DW90" s="125">
        <v>597.6</v>
      </c>
      <c r="DX90" s="125">
        <v>597.5</v>
      </c>
      <c r="DY90" s="125">
        <v>598.9</v>
      </c>
      <c r="DZ90" s="125">
        <v>600.1</v>
      </c>
      <c r="EA90" s="125">
        <v>601.9</v>
      </c>
      <c r="EB90" s="125">
        <v>605</v>
      </c>
      <c r="EC90" s="125">
        <v>608</v>
      </c>
      <c r="ED90" s="125">
        <v>612.9</v>
      </c>
      <c r="EE90" s="125">
        <v>621.20000000000005</v>
      </c>
      <c r="EF90" s="125">
        <v>621.6</v>
      </c>
      <c r="EG90" s="126">
        <v>624</v>
      </c>
      <c r="EH90" s="126">
        <v>627.9</v>
      </c>
      <c r="EI90" s="127">
        <v>636.20000000000005</v>
      </c>
      <c r="EJ90" s="137">
        <v>638.6</v>
      </c>
      <c r="EK90" s="137">
        <v>643.29999999999995</v>
      </c>
      <c r="EL90" s="138">
        <v>647.29999999999995</v>
      </c>
      <c r="EM90" s="138">
        <v>653.79999999999995</v>
      </c>
      <c r="EN90" s="138">
        <v>650.9</v>
      </c>
      <c r="EO90" s="138">
        <v>654.1</v>
      </c>
      <c r="EP90" s="130">
        <f t="shared" si="25"/>
        <v>50.200000000000045</v>
      </c>
      <c r="EQ90" s="131">
        <f t="shared" si="26"/>
        <v>8.3126345421427467E-2</v>
      </c>
      <c r="ER90" s="122">
        <v>1408.2</v>
      </c>
      <c r="ES90" s="122">
        <v>1270.5999999999999</v>
      </c>
      <c r="ET90" s="122">
        <v>1258.2</v>
      </c>
      <c r="EU90" s="122">
        <v>1280.3</v>
      </c>
      <c r="EV90" s="147">
        <v>1304.8</v>
      </c>
      <c r="EW90" s="122">
        <v>1321.8</v>
      </c>
      <c r="EX90" s="122">
        <v>1326.9</v>
      </c>
      <c r="EY90" s="122">
        <v>1334.3</v>
      </c>
      <c r="EZ90" s="122">
        <v>1343.1</v>
      </c>
      <c r="FA90" s="122">
        <v>1355.7</v>
      </c>
      <c r="FB90" s="122">
        <v>1366.2</v>
      </c>
      <c r="FC90" s="122">
        <v>1366.2</v>
      </c>
      <c r="FD90" s="122">
        <v>1376.1</v>
      </c>
      <c r="FE90" s="122">
        <v>1382.4</v>
      </c>
      <c r="FF90" s="122">
        <v>1389.2</v>
      </c>
      <c r="FG90" s="122">
        <v>1393.5</v>
      </c>
      <c r="FH90" s="122">
        <v>1392.7</v>
      </c>
      <c r="FI90" s="122">
        <v>1404.5</v>
      </c>
      <c r="FJ90" s="122">
        <v>1418.5</v>
      </c>
      <c r="FK90" s="122">
        <v>1425.3</v>
      </c>
      <c r="FL90" s="148">
        <v>1433</v>
      </c>
      <c r="FM90" s="148">
        <v>1445.6</v>
      </c>
      <c r="FN90" s="148">
        <v>1494.4</v>
      </c>
      <c r="FO90" s="148">
        <v>1504</v>
      </c>
      <c r="FP90" s="149">
        <v>173.2</v>
      </c>
      <c r="FQ90" s="134">
        <v>1522</v>
      </c>
      <c r="FR90" s="134">
        <v>1525.4</v>
      </c>
      <c r="FS90" s="135">
        <v>1534.5</v>
      </c>
      <c r="FT90" s="134">
        <v>1536.6</v>
      </c>
      <c r="FU90" s="139">
        <f t="shared" si="27"/>
        <v>128.39999999999986</v>
      </c>
      <c r="FV90" s="124">
        <f t="shared" si="28"/>
        <v>9.1180230080954314E-2</v>
      </c>
      <c r="FW90" s="125">
        <v>1368.9</v>
      </c>
      <c r="FX90" s="125">
        <v>1358.5</v>
      </c>
      <c r="FY90" s="125">
        <v>1231.2</v>
      </c>
      <c r="FZ90" s="125">
        <v>1273.8</v>
      </c>
      <c r="GA90" s="144">
        <v>1297.0999999999999</v>
      </c>
      <c r="GB90" s="125">
        <v>1306.4000000000001</v>
      </c>
      <c r="GC90" s="125">
        <v>1324.7</v>
      </c>
      <c r="GD90" s="125">
        <v>1327</v>
      </c>
      <c r="GE90" s="125">
        <v>1326.4</v>
      </c>
      <c r="GF90" s="125">
        <v>1307.4000000000001</v>
      </c>
      <c r="GG90" s="125">
        <v>1306.0999999999999</v>
      </c>
      <c r="GH90" s="125">
        <v>1308.4000000000001</v>
      </c>
      <c r="GI90" s="125">
        <v>1311.4</v>
      </c>
      <c r="GJ90" s="125">
        <v>1319</v>
      </c>
      <c r="GK90" s="125">
        <v>1326.5</v>
      </c>
      <c r="GL90" s="125">
        <v>1321.5</v>
      </c>
      <c r="GM90" s="125">
        <v>1328.9</v>
      </c>
      <c r="GN90" s="125">
        <v>1336.5</v>
      </c>
      <c r="GO90" s="125">
        <v>1341</v>
      </c>
      <c r="GP90" s="125">
        <v>1347.5</v>
      </c>
      <c r="GQ90" s="145">
        <v>1353.5</v>
      </c>
      <c r="GR90" s="145">
        <v>1356.9</v>
      </c>
      <c r="GS90" s="146">
        <v>1351.5</v>
      </c>
      <c r="GT90" s="151">
        <v>1351.1</v>
      </c>
      <c r="GU90" s="151">
        <v>1354.7</v>
      </c>
      <c r="GV90" s="138">
        <v>1360.9</v>
      </c>
      <c r="GW90" s="138">
        <v>1357.8</v>
      </c>
      <c r="GX90" s="138">
        <v>1363.6</v>
      </c>
      <c r="GY90" s="138">
        <v>1371.4</v>
      </c>
      <c r="GZ90" s="130">
        <f t="shared" si="29"/>
        <v>2.5</v>
      </c>
      <c r="HA90" s="131">
        <f t="shared" si="30"/>
        <v>1.8262838775659287E-3</v>
      </c>
      <c r="HB90" s="122">
        <v>1276.5</v>
      </c>
      <c r="HC90" s="122">
        <v>1211.5</v>
      </c>
      <c r="HD90" s="122">
        <v>729.6</v>
      </c>
      <c r="HE90" s="122">
        <v>812</v>
      </c>
      <c r="HF90" s="122">
        <v>964.3</v>
      </c>
      <c r="HG90" s="122">
        <v>1005.5</v>
      </c>
      <c r="HH90" s="122">
        <v>1017.3</v>
      </c>
      <c r="HI90" s="122">
        <v>1032</v>
      </c>
      <c r="HJ90" s="122">
        <v>1063</v>
      </c>
      <c r="HK90" s="122">
        <v>1000.2</v>
      </c>
      <c r="HL90" s="122">
        <v>1000.6</v>
      </c>
      <c r="HM90" s="122">
        <v>990.7</v>
      </c>
      <c r="HN90" s="122">
        <v>994.1</v>
      </c>
      <c r="HO90" s="122">
        <v>1001.3</v>
      </c>
      <c r="HP90" s="122">
        <v>1009</v>
      </c>
      <c r="HQ90" s="122">
        <v>1020.4</v>
      </c>
      <c r="HR90" s="122">
        <v>1056.9000000000001</v>
      </c>
      <c r="HS90" s="122">
        <v>1086.3</v>
      </c>
      <c r="HT90" s="122">
        <v>1081.3</v>
      </c>
      <c r="HU90" s="122">
        <v>1106.5</v>
      </c>
      <c r="HV90" s="148">
        <v>1123.4000000000001</v>
      </c>
      <c r="HW90" s="148">
        <v>1134.8</v>
      </c>
      <c r="HX90" s="149">
        <v>1204.5999999999999</v>
      </c>
      <c r="HY90" s="150">
        <v>1212.5</v>
      </c>
      <c r="HZ90" s="150">
        <v>1206.8</v>
      </c>
      <c r="IA90" s="134">
        <v>1198.0999999999999</v>
      </c>
      <c r="IB90" s="134">
        <v>1217</v>
      </c>
      <c r="IC90" s="134">
        <v>1223.0999999999999</v>
      </c>
      <c r="ID90" s="134">
        <v>1235.2</v>
      </c>
      <c r="IE90" s="139">
        <f t="shared" si="31"/>
        <v>-41.299999999999955</v>
      </c>
      <c r="IF90" s="124">
        <f t="shared" si="32"/>
        <v>-3.2354093223658405E-2</v>
      </c>
      <c r="IG90" s="125">
        <v>1132.5999999999999</v>
      </c>
      <c r="IH90" s="125">
        <v>1130.7</v>
      </c>
      <c r="II90" s="125">
        <v>1108.2</v>
      </c>
      <c r="IJ90" s="125">
        <v>1105.5999999999999</v>
      </c>
      <c r="IK90" s="144">
        <v>1110.7</v>
      </c>
      <c r="IL90" s="125">
        <v>1114.8</v>
      </c>
      <c r="IM90" s="125">
        <v>1084.7</v>
      </c>
      <c r="IN90" s="125">
        <v>1097.5</v>
      </c>
      <c r="IO90" s="125">
        <v>1087.2</v>
      </c>
      <c r="IP90" s="125">
        <v>1086.4000000000001</v>
      </c>
      <c r="IQ90" s="125">
        <v>1083.3</v>
      </c>
      <c r="IR90" s="125">
        <v>1080.7</v>
      </c>
      <c r="IS90" s="125">
        <v>1081.2</v>
      </c>
      <c r="IT90" s="125">
        <v>1079.5</v>
      </c>
      <c r="IU90" s="125">
        <v>1078.3</v>
      </c>
      <c r="IV90" s="125">
        <v>1082.8</v>
      </c>
      <c r="IW90" s="125">
        <v>1092.2</v>
      </c>
      <c r="IX90" s="125">
        <v>1095.2</v>
      </c>
      <c r="IY90" s="125">
        <v>1091.0999999999999</v>
      </c>
      <c r="IZ90" s="140">
        <v>1098.7</v>
      </c>
      <c r="JA90" s="151">
        <v>1097.5999999999999</v>
      </c>
      <c r="JB90" s="151">
        <v>1101.5999999999999</v>
      </c>
      <c r="JC90" s="151">
        <v>1094.9000000000001</v>
      </c>
      <c r="JD90" s="151">
        <v>1096.2</v>
      </c>
      <c r="JE90" s="151">
        <v>1094.8</v>
      </c>
      <c r="JF90" s="138">
        <v>1092.5</v>
      </c>
      <c r="JG90" s="138">
        <v>1096.0999999999999</v>
      </c>
      <c r="JH90" s="138">
        <v>1099.9000000000001</v>
      </c>
      <c r="JI90" s="138">
        <v>1097.7</v>
      </c>
      <c r="JJ90" s="128">
        <f t="shared" si="33"/>
        <v>-34.899999999999864</v>
      </c>
      <c r="JK90" s="141">
        <f t="shared" si="34"/>
        <v>-3.0814056153981872E-2</v>
      </c>
    </row>
    <row r="91" spans="1:271" ht="15.95" thickBot="1">
      <c r="A91" s="154" t="s">
        <v>100</v>
      </c>
      <c r="B91" s="114">
        <v>4666.5</v>
      </c>
      <c r="C91" s="114">
        <v>4120.5</v>
      </c>
      <c r="D91" s="114">
        <v>4220.1000000000004</v>
      </c>
      <c r="E91" s="114">
        <v>4371.3999999999996</v>
      </c>
      <c r="F91" s="114">
        <v>4411.3</v>
      </c>
      <c r="G91" s="114">
        <v>4468.5</v>
      </c>
      <c r="H91" s="114">
        <v>4494.3999999999996</v>
      </c>
      <c r="I91" s="114">
        <v>4426.1000000000004</v>
      </c>
      <c r="J91" s="114">
        <v>4449.8</v>
      </c>
      <c r="K91" s="115">
        <v>4464.2</v>
      </c>
      <c r="L91" s="115">
        <v>4482.8999999999996</v>
      </c>
      <c r="M91" s="116">
        <v>4474.1000000000004</v>
      </c>
      <c r="N91" s="116">
        <v>4488.2</v>
      </c>
      <c r="O91" s="116">
        <v>4564.6000000000004</v>
      </c>
      <c r="P91" s="116">
        <v>4563.8999999999996</v>
      </c>
      <c r="Q91" s="117">
        <v>4584.5</v>
      </c>
      <c r="R91" s="117">
        <v>4605.3</v>
      </c>
      <c r="S91" s="117">
        <v>4674.7</v>
      </c>
      <c r="T91" s="117">
        <v>4699.7</v>
      </c>
      <c r="U91" s="118">
        <v>4728.3</v>
      </c>
      <c r="V91" s="119">
        <v>4746.5</v>
      </c>
      <c r="W91" s="119">
        <v>4764.3</v>
      </c>
      <c r="X91" s="120">
        <v>4783.7</v>
      </c>
      <c r="Y91" s="119">
        <v>4801.8</v>
      </c>
      <c r="Z91" s="121">
        <f t="shared" si="18"/>
        <v>135.30000000000018</v>
      </c>
      <c r="AA91" s="122">
        <v>208.3</v>
      </c>
      <c r="AB91" s="122">
        <v>204.8</v>
      </c>
      <c r="AC91" s="122">
        <v>193.1</v>
      </c>
      <c r="AD91" s="122">
        <v>197.8</v>
      </c>
      <c r="AE91" s="122">
        <v>199.6</v>
      </c>
      <c r="AF91" s="122">
        <v>200</v>
      </c>
      <c r="AG91" s="122">
        <v>203.4</v>
      </c>
      <c r="AH91" s="122">
        <v>201.5</v>
      </c>
      <c r="AI91" s="122">
        <v>200.2</v>
      </c>
      <c r="AJ91" s="122">
        <v>201.7</v>
      </c>
      <c r="AK91" s="122">
        <v>201.7</v>
      </c>
      <c r="AL91" s="122">
        <v>206.6</v>
      </c>
      <c r="AM91" s="122">
        <v>200.3</v>
      </c>
      <c r="AN91" s="122">
        <v>205.1</v>
      </c>
      <c r="AO91" s="122">
        <v>205.9</v>
      </c>
      <c r="AP91" s="122">
        <v>204.2</v>
      </c>
      <c r="AQ91" s="122">
        <v>205.5</v>
      </c>
      <c r="AR91" s="123">
        <v>206.3</v>
      </c>
      <c r="AS91" s="123">
        <v>206.3</v>
      </c>
      <c r="AT91" s="123">
        <v>209.2</v>
      </c>
      <c r="AU91" s="123">
        <v>209.2</v>
      </c>
      <c r="AV91" s="123">
        <v>205.3</v>
      </c>
      <c r="AW91" s="123">
        <v>204.6</v>
      </c>
      <c r="AX91" s="123">
        <v>203</v>
      </c>
      <c r="AY91" s="123">
        <v>204.1</v>
      </c>
      <c r="AZ91" s="123">
        <v>203.7</v>
      </c>
      <c r="BA91" s="122">
        <f t="shared" si="19"/>
        <v>-4.6000000000000227</v>
      </c>
      <c r="BB91" s="124">
        <f t="shared" si="20"/>
        <v>-2.208353336533856E-2</v>
      </c>
      <c r="BC91" s="125">
        <v>404.5</v>
      </c>
      <c r="BD91" s="125">
        <v>400</v>
      </c>
      <c r="BE91" s="125">
        <v>406.8</v>
      </c>
      <c r="BF91" s="125">
        <v>358.1</v>
      </c>
      <c r="BG91" s="125">
        <v>384.2</v>
      </c>
      <c r="BH91" s="125">
        <v>383.9</v>
      </c>
      <c r="BI91" s="125">
        <v>380.9</v>
      </c>
      <c r="BJ91" s="125">
        <v>382.5</v>
      </c>
      <c r="BK91" s="125">
        <v>384.3</v>
      </c>
      <c r="BL91" s="125">
        <v>384.8</v>
      </c>
      <c r="BM91" s="125">
        <v>389.2</v>
      </c>
      <c r="BN91" s="125">
        <v>387.1</v>
      </c>
      <c r="BO91" s="125">
        <v>389.3</v>
      </c>
      <c r="BP91" s="125">
        <v>391</v>
      </c>
      <c r="BQ91" s="125">
        <v>389.8</v>
      </c>
      <c r="BR91" s="125">
        <v>390.3</v>
      </c>
      <c r="BS91" s="125">
        <v>391.4</v>
      </c>
      <c r="BT91" s="125">
        <v>390.7</v>
      </c>
      <c r="BU91" s="125">
        <v>392.3</v>
      </c>
      <c r="BV91" s="125">
        <v>394.2</v>
      </c>
      <c r="BW91" s="126">
        <v>396.9</v>
      </c>
      <c r="BX91" s="126">
        <v>400.6</v>
      </c>
      <c r="BY91" s="126">
        <v>405.2</v>
      </c>
      <c r="BZ91" s="126">
        <v>404.3</v>
      </c>
      <c r="CA91" s="127">
        <v>407.5</v>
      </c>
      <c r="CB91" s="128">
        <v>409.4</v>
      </c>
      <c r="CC91" s="129">
        <v>409.2</v>
      </c>
      <c r="CD91" s="128">
        <v>410.1</v>
      </c>
      <c r="CE91" s="128">
        <v>412.6</v>
      </c>
      <c r="CF91" s="130">
        <f t="shared" si="21"/>
        <v>8.1000000000000227</v>
      </c>
      <c r="CG91" s="131">
        <f t="shared" si="22"/>
        <v>3.8886221795487383E-2</v>
      </c>
      <c r="CH91" s="122">
        <v>951.7</v>
      </c>
      <c r="CI91" s="122">
        <v>953.3</v>
      </c>
      <c r="CJ91" s="122">
        <v>906.2</v>
      </c>
      <c r="CK91" s="122">
        <v>911.7</v>
      </c>
      <c r="CL91" s="122">
        <v>932.9</v>
      </c>
      <c r="CM91" s="122">
        <v>933.3</v>
      </c>
      <c r="CN91" s="122">
        <v>952.2</v>
      </c>
      <c r="CO91" s="122">
        <v>953.4</v>
      </c>
      <c r="CP91" s="122">
        <v>957.5</v>
      </c>
      <c r="CQ91" s="122">
        <v>945.2</v>
      </c>
      <c r="CR91" s="122">
        <v>947.2</v>
      </c>
      <c r="CS91" s="122">
        <v>946.9</v>
      </c>
      <c r="CT91" s="122">
        <v>951.1</v>
      </c>
      <c r="CU91" s="122">
        <v>950.2</v>
      </c>
      <c r="CV91" s="122">
        <v>943.5</v>
      </c>
      <c r="CW91" s="122">
        <v>944.8</v>
      </c>
      <c r="CX91" s="122">
        <v>954.4</v>
      </c>
      <c r="CY91" s="122">
        <v>956.1</v>
      </c>
      <c r="CZ91" s="122">
        <v>958.5</v>
      </c>
      <c r="DA91" s="122">
        <v>970.6</v>
      </c>
      <c r="DB91" s="123">
        <v>977.6</v>
      </c>
      <c r="DC91" s="123">
        <v>979.5</v>
      </c>
      <c r="DD91" s="132">
        <v>988</v>
      </c>
      <c r="DE91" s="133">
        <v>991</v>
      </c>
      <c r="DF91" s="133">
        <v>999.2</v>
      </c>
      <c r="DG91" s="134">
        <v>1001.2</v>
      </c>
      <c r="DH91" s="134">
        <v>1010.4</v>
      </c>
      <c r="DI91" s="135">
        <v>1012.3</v>
      </c>
      <c r="DJ91" s="134">
        <v>1015</v>
      </c>
      <c r="DK91" s="136">
        <f t="shared" si="23"/>
        <v>63.299999999999955</v>
      </c>
      <c r="DL91" s="124">
        <f t="shared" si="24"/>
        <v>6.6512556477881637E-2</v>
      </c>
      <c r="DM91" s="125">
        <v>255</v>
      </c>
      <c r="DN91" s="125">
        <v>251.9</v>
      </c>
      <c r="DO91" s="125">
        <v>238.8</v>
      </c>
      <c r="DP91" s="125">
        <v>243.6</v>
      </c>
      <c r="DQ91" s="125">
        <v>246.6</v>
      </c>
      <c r="DR91" s="125">
        <v>244.7</v>
      </c>
      <c r="DS91" s="125">
        <v>246.3</v>
      </c>
      <c r="DT91" s="125">
        <v>248.1</v>
      </c>
      <c r="DU91" s="125">
        <v>249.7</v>
      </c>
      <c r="DV91" s="125">
        <v>250.9</v>
      </c>
      <c r="DW91" s="125">
        <v>252.7</v>
      </c>
      <c r="DX91" s="125">
        <v>250</v>
      </c>
      <c r="DY91" s="125">
        <v>249.1</v>
      </c>
      <c r="DZ91" s="125">
        <v>250.8</v>
      </c>
      <c r="EA91" s="125">
        <v>250.4</v>
      </c>
      <c r="EB91" s="125">
        <v>249.2</v>
      </c>
      <c r="EC91" s="125">
        <v>249.9</v>
      </c>
      <c r="ED91" s="125">
        <v>253.9</v>
      </c>
      <c r="EE91" s="125">
        <v>255.1</v>
      </c>
      <c r="EF91" s="125">
        <v>254.9</v>
      </c>
      <c r="EG91" s="126">
        <v>255.2</v>
      </c>
      <c r="EH91" s="126">
        <v>257</v>
      </c>
      <c r="EI91" s="127">
        <v>264</v>
      </c>
      <c r="EJ91" s="137">
        <v>265.39999999999998</v>
      </c>
      <c r="EK91" s="137">
        <v>265.3</v>
      </c>
      <c r="EL91" s="138">
        <v>266.39999999999998</v>
      </c>
      <c r="EM91" s="138">
        <v>267.39999999999998</v>
      </c>
      <c r="EN91" s="138">
        <v>269</v>
      </c>
      <c r="EO91" s="138">
        <v>270.39999999999998</v>
      </c>
      <c r="EP91" s="130">
        <f t="shared" si="25"/>
        <v>15.399999999999977</v>
      </c>
      <c r="EQ91" s="131">
        <f t="shared" si="26"/>
        <v>6.039215686274501E-2</v>
      </c>
      <c r="ER91" s="122">
        <v>730.1</v>
      </c>
      <c r="ES91" s="122">
        <v>636.4</v>
      </c>
      <c r="ET91" s="122">
        <v>641</v>
      </c>
      <c r="EU91" s="122">
        <v>654.70000000000005</v>
      </c>
      <c r="EV91" s="122">
        <v>669.6</v>
      </c>
      <c r="EW91" s="122">
        <v>676.1</v>
      </c>
      <c r="EX91" s="122">
        <v>683.7</v>
      </c>
      <c r="EY91" s="122">
        <v>691.1</v>
      </c>
      <c r="EZ91" s="122">
        <v>698.3</v>
      </c>
      <c r="FA91" s="122">
        <v>698.9</v>
      </c>
      <c r="FB91" s="122">
        <v>704.2</v>
      </c>
      <c r="FC91" s="122">
        <v>707</v>
      </c>
      <c r="FD91" s="122">
        <v>711</v>
      </c>
      <c r="FE91" s="122">
        <v>715.6</v>
      </c>
      <c r="FF91" s="122">
        <v>716.4</v>
      </c>
      <c r="FG91" s="122">
        <v>724.6</v>
      </c>
      <c r="FH91" s="122">
        <v>732.4</v>
      </c>
      <c r="FI91" s="122">
        <v>741.4</v>
      </c>
      <c r="FJ91" s="122">
        <v>749</v>
      </c>
      <c r="FK91" s="122">
        <v>751.8</v>
      </c>
      <c r="FL91" s="123">
        <v>755.6</v>
      </c>
      <c r="FM91" s="123">
        <v>758.7</v>
      </c>
      <c r="FN91" s="123">
        <v>749.9</v>
      </c>
      <c r="FO91" s="123">
        <v>760.9</v>
      </c>
      <c r="FP91" s="132">
        <v>1510.5</v>
      </c>
      <c r="FQ91" s="134">
        <v>782.6</v>
      </c>
      <c r="FR91" s="134">
        <v>785.7</v>
      </c>
      <c r="FS91" s="135">
        <v>788.4</v>
      </c>
      <c r="FT91" s="134">
        <v>791.2</v>
      </c>
      <c r="FU91" s="139">
        <f t="shared" si="27"/>
        <v>61.100000000000023</v>
      </c>
      <c r="FV91" s="124">
        <f t="shared" si="28"/>
        <v>8.3687166141624469E-2</v>
      </c>
      <c r="FW91" s="125">
        <v>616.9</v>
      </c>
      <c r="FX91" s="125">
        <v>625.1</v>
      </c>
      <c r="FY91" s="125">
        <v>573.6</v>
      </c>
      <c r="FZ91" s="125">
        <v>585.20000000000005</v>
      </c>
      <c r="GA91" s="125">
        <v>602</v>
      </c>
      <c r="GB91" s="125">
        <v>607.29999999999995</v>
      </c>
      <c r="GC91" s="125">
        <v>608.5</v>
      </c>
      <c r="GD91" s="125">
        <v>610.5</v>
      </c>
      <c r="GE91" s="125">
        <v>616</v>
      </c>
      <c r="GF91" s="125">
        <v>587.79999999999995</v>
      </c>
      <c r="GG91" s="125">
        <v>589.1</v>
      </c>
      <c r="GH91" s="125">
        <v>589.6</v>
      </c>
      <c r="GI91" s="125">
        <v>593</v>
      </c>
      <c r="GJ91" s="125">
        <v>596</v>
      </c>
      <c r="GK91" s="125">
        <v>599.1</v>
      </c>
      <c r="GL91" s="125">
        <v>603.70000000000005</v>
      </c>
      <c r="GM91" s="125">
        <v>606.9</v>
      </c>
      <c r="GN91" s="125">
        <v>609.6</v>
      </c>
      <c r="GO91" s="125">
        <v>607.6</v>
      </c>
      <c r="GP91" s="125">
        <v>606.79999999999995</v>
      </c>
      <c r="GQ91" s="126">
        <v>609.70000000000005</v>
      </c>
      <c r="GR91" s="126">
        <v>612.29999999999995</v>
      </c>
      <c r="GS91" s="127">
        <v>619.1</v>
      </c>
      <c r="GT91" s="137">
        <v>621.79999999999995</v>
      </c>
      <c r="GU91" s="137">
        <v>623</v>
      </c>
      <c r="GV91" s="138">
        <v>625.20000000000005</v>
      </c>
      <c r="GW91" s="138">
        <v>623.6</v>
      </c>
      <c r="GX91" s="138">
        <v>626.1</v>
      </c>
      <c r="GY91" s="138">
        <v>628.79999999999995</v>
      </c>
      <c r="GZ91" s="130">
        <f t="shared" si="29"/>
        <v>11.899999999999977</v>
      </c>
      <c r="HA91" s="131">
        <f t="shared" si="30"/>
        <v>1.9289998378991698E-2</v>
      </c>
      <c r="HB91" s="122">
        <v>508.2</v>
      </c>
      <c r="HC91" s="122">
        <v>493.3</v>
      </c>
      <c r="HD91" s="122">
        <v>284.7</v>
      </c>
      <c r="HE91" s="122">
        <v>335.1</v>
      </c>
      <c r="HF91" s="122">
        <v>405.1</v>
      </c>
      <c r="HG91" s="122">
        <v>420.4</v>
      </c>
      <c r="HH91" s="122">
        <v>423.3</v>
      </c>
      <c r="HI91" s="122">
        <v>435.7</v>
      </c>
      <c r="HJ91" s="122">
        <v>444.3</v>
      </c>
      <c r="HK91" s="122">
        <v>417.9</v>
      </c>
      <c r="HL91" s="122">
        <v>425.6</v>
      </c>
      <c r="HM91" s="122">
        <v>421.5</v>
      </c>
      <c r="HN91" s="122">
        <v>427.2</v>
      </c>
      <c r="HO91" s="122">
        <v>427.8</v>
      </c>
      <c r="HP91" s="122">
        <v>424</v>
      </c>
      <c r="HQ91" s="122">
        <v>427.2</v>
      </c>
      <c r="HR91" s="122">
        <v>435</v>
      </c>
      <c r="HS91" s="122">
        <v>448.6</v>
      </c>
      <c r="HT91" s="122">
        <v>443.7</v>
      </c>
      <c r="HU91" s="122">
        <v>445.1</v>
      </c>
      <c r="HV91" s="123">
        <v>447.7</v>
      </c>
      <c r="HW91" s="123">
        <v>452.4</v>
      </c>
      <c r="HX91" s="132">
        <v>470.9</v>
      </c>
      <c r="HY91" s="133">
        <v>474.6</v>
      </c>
      <c r="HZ91" s="133">
        <v>478.7</v>
      </c>
      <c r="IA91" s="134">
        <v>478.9</v>
      </c>
      <c r="IB91" s="134">
        <v>482.7</v>
      </c>
      <c r="IC91" s="134">
        <v>490.5</v>
      </c>
      <c r="ID91" s="134">
        <v>493</v>
      </c>
      <c r="IE91" s="139">
        <f t="shared" si="31"/>
        <v>-15.199999999999989</v>
      </c>
      <c r="IF91" s="124">
        <f t="shared" si="32"/>
        <v>-2.9909484454938979E-2</v>
      </c>
      <c r="IG91" s="125">
        <v>693.7</v>
      </c>
      <c r="IH91" s="125">
        <v>689.8</v>
      </c>
      <c r="II91" s="125">
        <v>676.3</v>
      </c>
      <c r="IJ91" s="125">
        <v>664</v>
      </c>
      <c r="IK91" s="125">
        <v>667.9</v>
      </c>
      <c r="IL91" s="125">
        <v>682.1</v>
      </c>
      <c r="IM91" s="125">
        <v>679</v>
      </c>
      <c r="IN91" s="125">
        <v>673.3</v>
      </c>
      <c r="IO91" s="125">
        <v>671</v>
      </c>
      <c r="IP91" s="125">
        <v>670.9</v>
      </c>
      <c r="IQ91" s="125">
        <v>671.2</v>
      </c>
      <c r="IR91" s="125">
        <v>672</v>
      </c>
      <c r="IS91" s="125">
        <v>667.7</v>
      </c>
      <c r="IT91" s="125">
        <v>669.8</v>
      </c>
      <c r="IU91" s="125">
        <v>669.9</v>
      </c>
      <c r="IV91" s="125">
        <v>669.6</v>
      </c>
      <c r="IW91" s="125">
        <v>674.2</v>
      </c>
      <c r="IX91" s="125">
        <v>677.2</v>
      </c>
      <c r="IY91" s="125">
        <v>674.5</v>
      </c>
      <c r="IZ91" s="140">
        <v>674.4</v>
      </c>
      <c r="JA91" s="137">
        <v>673.3</v>
      </c>
      <c r="JB91" s="137">
        <v>672.7</v>
      </c>
      <c r="JC91" s="137">
        <v>669.4</v>
      </c>
      <c r="JD91" s="137">
        <v>669.9</v>
      </c>
      <c r="JE91" s="137">
        <v>670.3</v>
      </c>
      <c r="JF91" s="138">
        <v>671.4</v>
      </c>
      <c r="JG91" s="138">
        <v>673.7</v>
      </c>
      <c r="JH91" s="138">
        <v>674.4</v>
      </c>
      <c r="JI91" s="138">
        <v>677.5</v>
      </c>
      <c r="JJ91" s="128">
        <f t="shared" si="33"/>
        <v>-16.200000000000045</v>
      </c>
      <c r="JK91" s="141">
        <f t="shared" si="34"/>
        <v>-2.3353034452933609E-2</v>
      </c>
    </row>
    <row r="92" spans="1:271" ht="17.100000000000001" thickBot="1">
      <c r="A92" s="153" t="s">
        <v>101</v>
      </c>
      <c r="B92" s="114">
        <v>662.3</v>
      </c>
      <c r="C92" s="114">
        <v>528.79999999999995</v>
      </c>
      <c r="D92" s="114">
        <v>525.6</v>
      </c>
      <c r="E92" s="114">
        <v>549</v>
      </c>
      <c r="F92" s="114">
        <v>548.9</v>
      </c>
      <c r="G92" s="114">
        <v>532.1</v>
      </c>
      <c r="H92" s="114">
        <v>543.9</v>
      </c>
      <c r="I92" s="114">
        <v>532.70000000000005</v>
      </c>
      <c r="J92" s="114">
        <v>541.70000000000005</v>
      </c>
      <c r="K92" s="115">
        <v>545.1</v>
      </c>
      <c r="L92" s="115">
        <v>552.1</v>
      </c>
      <c r="M92" s="116">
        <v>560.6</v>
      </c>
      <c r="N92" s="116">
        <v>565.79999999999995</v>
      </c>
      <c r="O92" s="116">
        <v>582.1</v>
      </c>
      <c r="P92" s="116">
        <v>575.9</v>
      </c>
      <c r="Q92" s="117">
        <v>575</v>
      </c>
      <c r="R92" s="117">
        <v>576.9</v>
      </c>
      <c r="S92" s="117">
        <v>596.29999999999995</v>
      </c>
      <c r="T92" s="117">
        <v>597.29999999999995</v>
      </c>
      <c r="U92" s="152">
        <v>600.20000000000005</v>
      </c>
      <c r="V92" s="119">
        <v>601.5</v>
      </c>
      <c r="W92" s="119">
        <v>604.6</v>
      </c>
      <c r="X92" s="120">
        <v>603.4</v>
      </c>
      <c r="Y92" s="119">
        <v>605.29999999999995</v>
      </c>
      <c r="Z92" s="121">
        <f t="shared" si="18"/>
        <v>-57</v>
      </c>
      <c r="AA92" s="122">
        <v>37.299999999999997</v>
      </c>
      <c r="AB92" s="122">
        <v>38.200000000000003</v>
      </c>
      <c r="AC92" s="122">
        <v>37.200000000000003</v>
      </c>
      <c r="AD92" s="122">
        <v>37.4</v>
      </c>
      <c r="AE92" s="122">
        <v>37.6</v>
      </c>
      <c r="AF92" s="122">
        <v>37</v>
      </c>
      <c r="AG92" s="122">
        <v>37</v>
      </c>
      <c r="AH92" s="122">
        <v>36.6</v>
      </c>
      <c r="AI92" s="122">
        <v>36</v>
      </c>
      <c r="AJ92" s="122">
        <v>37.1</v>
      </c>
      <c r="AK92" s="122">
        <v>36.700000000000003</v>
      </c>
      <c r="AL92" s="122">
        <v>36.5</v>
      </c>
      <c r="AM92" s="122">
        <v>36.9</v>
      </c>
      <c r="AN92" s="122">
        <v>37.700000000000003</v>
      </c>
      <c r="AO92" s="122">
        <v>37.4</v>
      </c>
      <c r="AP92" s="122">
        <v>37</v>
      </c>
      <c r="AQ92" s="122">
        <v>37.200000000000003</v>
      </c>
      <c r="AR92" s="123">
        <v>37.299999999999997</v>
      </c>
      <c r="AS92" s="123">
        <v>37.1</v>
      </c>
      <c r="AT92" s="123">
        <v>36.200000000000003</v>
      </c>
      <c r="AU92" s="123">
        <v>36.299999999999997</v>
      </c>
      <c r="AV92" s="123">
        <v>36.799999999999997</v>
      </c>
      <c r="AW92" s="123">
        <v>36.6</v>
      </c>
      <c r="AX92" s="123">
        <v>36</v>
      </c>
      <c r="AY92" s="123">
        <v>35.5</v>
      </c>
      <c r="AZ92" s="123">
        <v>35.5</v>
      </c>
      <c r="BA92" s="122">
        <f t="shared" si="19"/>
        <v>-1.7999999999999972</v>
      </c>
      <c r="BB92" s="124">
        <f t="shared" si="20"/>
        <v>-4.8257372654155424E-2</v>
      </c>
      <c r="BC92" s="125">
        <v>13.7</v>
      </c>
      <c r="BD92" s="125">
        <v>14</v>
      </c>
      <c r="BE92" s="125">
        <v>14.1</v>
      </c>
      <c r="BF92" s="125">
        <v>10.6</v>
      </c>
      <c r="BG92" s="125">
        <v>11.6</v>
      </c>
      <c r="BH92" s="125">
        <v>11.4</v>
      </c>
      <c r="BI92" s="125">
        <v>11.2</v>
      </c>
      <c r="BJ92" s="125">
        <v>11</v>
      </c>
      <c r="BK92" s="125">
        <v>10.9</v>
      </c>
      <c r="BL92" s="125">
        <v>11.2</v>
      </c>
      <c r="BM92" s="125">
        <v>11.2</v>
      </c>
      <c r="BN92" s="125">
        <v>11.2</v>
      </c>
      <c r="BO92" s="125">
        <v>11.2</v>
      </c>
      <c r="BP92" s="125">
        <v>11.4</v>
      </c>
      <c r="BQ92" s="125">
        <v>11.3</v>
      </c>
      <c r="BR92" s="125">
        <v>11.4</v>
      </c>
      <c r="BS92" s="125">
        <v>11.5</v>
      </c>
      <c r="BT92" s="125">
        <v>11.5</v>
      </c>
      <c r="BU92" s="125">
        <v>11.5</v>
      </c>
      <c r="BV92" s="125">
        <v>11.4</v>
      </c>
      <c r="BW92" s="126">
        <v>11.5</v>
      </c>
      <c r="BX92" s="126">
        <v>11.6</v>
      </c>
      <c r="BY92" s="126">
        <v>12.2</v>
      </c>
      <c r="BZ92" s="126">
        <v>12.2</v>
      </c>
      <c r="CA92" s="127">
        <v>12.3</v>
      </c>
      <c r="CB92" s="128">
        <v>12.5</v>
      </c>
      <c r="CC92" s="129">
        <v>12.5</v>
      </c>
      <c r="CD92" s="128">
        <v>12.4</v>
      </c>
      <c r="CE92" s="128">
        <v>12.4</v>
      </c>
      <c r="CF92" s="130">
        <f t="shared" si="21"/>
        <v>-1.2999999999999989</v>
      </c>
      <c r="CG92" s="131">
        <f t="shared" si="22"/>
        <v>-3.4852546916890055E-2</v>
      </c>
      <c r="CH92" s="122">
        <v>125.8</v>
      </c>
      <c r="CI92" s="122">
        <v>122.3</v>
      </c>
      <c r="CJ92" s="122">
        <v>104</v>
      </c>
      <c r="CK92" s="122">
        <v>104.7</v>
      </c>
      <c r="CL92" s="122">
        <v>105.7</v>
      </c>
      <c r="CM92" s="122">
        <v>105.5</v>
      </c>
      <c r="CN92" s="122">
        <v>105.4</v>
      </c>
      <c r="CO92" s="122">
        <v>102.5</v>
      </c>
      <c r="CP92" s="122">
        <v>107</v>
      </c>
      <c r="CQ92" s="122">
        <v>100</v>
      </c>
      <c r="CR92" s="122">
        <v>100.9</v>
      </c>
      <c r="CS92" s="122">
        <v>100.5</v>
      </c>
      <c r="CT92" s="122">
        <v>101.7</v>
      </c>
      <c r="CU92" s="122">
        <v>102.3</v>
      </c>
      <c r="CV92" s="122">
        <v>103</v>
      </c>
      <c r="CW92" s="122">
        <v>102.8</v>
      </c>
      <c r="CX92" s="122">
        <v>104.6</v>
      </c>
      <c r="CY92" s="122">
        <v>104.8</v>
      </c>
      <c r="CZ92" s="122">
        <v>105.2</v>
      </c>
      <c r="DA92" s="122">
        <v>105.7</v>
      </c>
      <c r="DB92" s="123">
        <v>106.9</v>
      </c>
      <c r="DC92" s="123">
        <v>107</v>
      </c>
      <c r="DD92" s="132">
        <v>112.1</v>
      </c>
      <c r="DE92" s="133">
        <v>112.1</v>
      </c>
      <c r="DF92" s="133">
        <v>113</v>
      </c>
      <c r="DG92" s="134">
        <v>112.2</v>
      </c>
      <c r="DH92" s="134">
        <v>111.6</v>
      </c>
      <c r="DI92" s="135">
        <v>111.1</v>
      </c>
      <c r="DJ92" s="134">
        <v>111.3</v>
      </c>
      <c r="DK92" s="136">
        <f t="shared" si="23"/>
        <v>-14.5</v>
      </c>
      <c r="DL92" s="124">
        <f t="shared" si="24"/>
        <v>-0.11526232114467409</v>
      </c>
      <c r="DM92" s="125">
        <v>30</v>
      </c>
      <c r="DN92" s="125">
        <v>29.4</v>
      </c>
      <c r="DO92" s="125">
        <v>27.7</v>
      </c>
      <c r="DP92" s="125">
        <v>27.6</v>
      </c>
      <c r="DQ92" s="125">
        <v>27.6</v>
      </c>
      <c r="DR92" s="125">
        <v>27.7</v>
      </c>
      <c r="DS92" s="125">
        <v>27.9</v>
      </c>
      <c r="DT92" s="125">
        <v>28</v>
      </c>
      <c r="DU92" s="125">
        <v>28.5</v>
      </c>
      <c r="DV92" s="125">
        <v>26.1</v>
      </c>
      <c r="DW92" s="125">
        <v>26.4</v>
      </c>
      <c r="DX92" s="125">
        <v>26.5</v>
      </c>
      <c r="DY92" s="125">
        <v>26.5</v>
      </c>
      <c r="DZ92" s="125">
        <v>27</v>
      </c>
      <c r="EA92" s="125">
        <v>27.4</v>
      </c>
      <c r="EB92" s="125">
        <v>27.4</v>
      </c>
      <c r="EC92" s="125">
        <v>27.5</v>
      </c>
      <c r="ED92" s="125">
        <v>27.7</v>
      </c>
      <c r="EE92" s="125">
        <v>27.4</v>
      </c>
      <c r="EF92" s="125">
        <v>27.4</v>
      </c>
      <c r="EG92" s="126">
        <v>27.5</v>
      </c>
      <c r="EH92" s="126">
        <v>27.3</v>
      </c>
      <c r="EI92" s="127">
        <v>27.1</v>
      </c>
      <c r="EJ92" s="137">
        <v>26.7</v>
      </c>
      <c r="EK92" s="137">
        <v>26.5</v>
      </c>
      <c r="EL92" s="138">
        <v>26.2</v>
      </c>
      <c r="EM92" s="138">
        <v>26.3</v>
      </c>
      <c r="EN92" s="138">
        <v>26</v>
      </c>
      <c r="EO92" s="138">
        <v>26.3</v>
      </c>
      <c r="EP92" s="130">
        <f t="shared" si="25"/>
        <v>-3.6999999999999993</v>
      </c>
      <c r="EQ92" s="131">
        <f t="shared" si="26"/>
        <v>-0.12333333333333331</v>
      </c>
      <c r="ER92" s="122">
        <v>74.8</v>
      </c>
      <c r="ES92" s="122">
        <v>67.5</v>
      </c>
      <c r="ET92" s="122">
        <v>64.2</v>
      </c>
      <c r="EU92" s="122">
        <v>66.099999999999994</v>
      </c>
      <c r="EV92" s="122">
        <v>68.599999999999994</v>
      </c>
      <c r="EW92" s="122">
        <v>66.7</v>
      </c>
      <c r="EX92" s="122">
        <v>66.3</v>
      </c>
      <c r="EY92" s="122">
        <v>63.9</v>
      </c>
      <c r="EZ92" s="122">
        <v>65</v>
      </c>
      <c r="FA92" s="122">
        <v>64</v>
      </c>
      <c r="FB92" s="122">
        <v>65</v>
      </c>
      <c r="FC92" s="122">
        <v>66.2</v>
      </c>
      <c r="FD92" s="122">
        <v>67.2</v>
      </c>
      <c r="FE92" s="122">
        <v>68.400000000000006</v>
      </c>
      <c r="FF92" s="122">
        <v>68.900000000000006</v>
      </c>
      <c r="FG92" s="122">
        <v>69.7</v>
      </c>
      <c r="FH92" s="122">
        <v>69.7</v>
      </c>
      <c r="FI92" s="122">
        <v>70.3</v>
      </c>
      <c r="FJ92" s="122">
        <v>69.900000000000006</v>
      </c>
      <c r="FK92" s="122">
        <v>69.7</v>
      </c>
      <c r="FL92" s="123">
        <v>70.8</v>
      </c>
      <c r="FM92" s="123">
        <v>70.599999999999994</v>
      </c>
      <c r="FN92" s="123">
        <v>67.900000000000006</v>
      </c>
      <c r="FO92" s="123">
        <v>68.2</v>
      </c>
      <c r="FP92" s="132">
        <v>774.2</v>
      </c>
      <c r="FQ92" s="134">
        <v>68.599999999999994</v>
      </c>
      <c r="FR92" s="134">
        <v>68.900000000000006</v>
      </c>
      <c r="FS92" s="135">
        <v>68.900000000000006</v>
      </c>
      <c r="FT92" s="134">
        <v>69.099999999999994</v>
      </c>
      <c r="FU92" s="139">
        <f t="shared" si="27"/>
        <v>-5.7000000000000028</v>
      </c>
      <c r="FV92" s="124">
        <f t="shared" si="28"/>
        <v>-7.6203208556149774E-2</v>
      </c>
      <c r="FW92" s="125">
        <v>88</v>
      </c>
      <c r="FX92" s="125">
        <v>87.6</v>
      </c>
      <c r="FY92" s="125">
        <v>82</v>
      </c>
      <c r="FZ92" s="125">
        <v>83.1</v>
      </c>
      <c r="GA92" s="125">
        <v>82.9</v>
      </c>
      <c r="GB92" s="125">
        <v>83.1</v>
      </c>
      <c r="GC92" s="125">
        <v>83.4</v>
      </c>
      <c r="GD92" s="125">
        <v>82.3</v>
      </c>
      <c r="GE92" s="125">
        <v>82.1</v>
      </c>
      <c r="GF92" s="125">
        <v>81</v>
      </c>
      <c r="GG92" s="125">
        <v>81.5</v>
      </c>
      <c r="GH92" s="125">
        <v>81.900000000000006</v>
      </c>
      <c r="GI92" s="125">
        <v>81.7</v>
      </c>
      <c r="GJ92" s="125">
        <v>82.4</v>
      </c>
      <c r="GK92" s="125">
        <v>81.8</v>
      </c>
      <c r="GL92" s="125">
        <v>82.6</v>
      </c>
      <c r="GM92" s="125">
        <v>81.7</v>
      </c>
      <c r="GN92" s="125">
        <v>81.8</v>
      </c>
      <c r="GO92" s="125">
        <v>81.7</v>
      </c>
      <c r="GP92" s="125">
        <v>81.7</v>
      </c>
      <c r="GQ92" s="126">
        <v>81.7</v>
      </c>
      <c r="GR92" s="126">
        <v>81.8</v>
      </c>
      <c r="GS92" s="127">
        <v>84.1</v>
      </c>
      <c r="GT92" s="137">
        <v>84.7</v>
      </c>
      <c r="GU92" s="137">
        <v>84.7</v>
      </c>
      <c r="GV92" s="138">
        <v>84.6</v>
      </c>
      <c r="GW92" s="138">
        <v>85.6</v>
      </c>
      <c r="GX92" s="138">
        <v>85</v>
      </c>
      <c r="GY92" s="138">
        <v>85.3</v>
      </c>
      <c r="GZ92" s="130">
        <f t="shared" si="29"/>
        <v>-2.7000000000000028</v>
      </c>
      <c r="HA92" s="131">
        <f t="shared" si="30"/>
        <v>-3.0681818181818213E-2</v>
      </c>
      <c r="HB92" s="122">
        <v>127.6</v>
      </c>
      <c r="HC92" s="122">
        <v>125.8</v>
      </c>
      <c r="HD92" s="122">
        <v>57.2</v>
      </c>
      <c r="HE92" s="122">
        <v>51</v>
      </c>
      <c r="HF92" s="122">
        <v>65.400000000000006</v>
      </c>
      <c r="HG92" s="122">
        <v>60.8</v>
      </c>
      <c r="HH92" s="122">
        <v>57.7</v>
      </c>
      <c r="HI92" s="122">
        <v>54.8</v>
      </c>
      <c r="HJ92" s="122">
        <v>63.9</v>
      </c>
      <c r="HK92" s="122">
        <v>69.3</v>
      </c>
      <c r="HL92" s="122">
        <v>75</v>
      </c>
      <c r="HM92" s="122">
        <v>74.599999999999994</v>
      </c>
      <c r="HN92" s="122">
        <v>77.099999999999994</v>
      </c>
      <c r="HO92" s="122">
        <v>80.8</v>
      </c>
      <c r="HP92" s="122">
        <v>85.6</v>
      </c>
      <c r="HQ92" s="122">
        <v>89.1</v>
      </c>
      <c r="HR92" s="122">
        <v>93</v>
      </c>
      <c r="HS92" s="122">
        <v>95.4</v>
      </c>
      <c r="HT92" s="122">
        <v>95.5</v>
      </c>
      <c r="HU92" s="122">
        <v>94.9</v>
      </c>
      <c r="HV92" s="123">
        <v>94.3</v>
      </c>
      <c r="HW92" s="123">
        <v>96.5</v>
      </c>
      <c r="HX92" s="132">
        <v>104.6</v>
      </c>
      <c r="HY92" s="133">
        <v>104.3</v>
      </c>
      <c r="HZ92" s="133">
        <v>105.8</v>
      </c>
      <c r="IA92" s="134">
        <v>107.5</v>
      </c>
      <c r="IB92" s="134">
        <v>109.7</v>
      </c>
      <c r="IC92" s="134">
        <v>110.3</v>
      </c>
      <c r="ID92" s="134">
        <v>110.6</v>
      </c>
      <c r="IE92" s="139">
        <f t="shared" si="31"/>
        <v>-17</v>
      </c>
      <c r="IF92" s="124">
        <f t="shared" si="32"/>
        <v>-0.13322884012539185</v>
      </c>
      <c r="IG92" s="125">
        <v>127</v>
      </c>
      <c r="IH92" s="125">
        <v>127</v>
      </c>
      <c r="II92" s="125">
        <v>114.3</v>
      </c>
      <c r="IJ92" s="125">
        <v>111.6</v>
      </c>
      <c r="IK92" s="125">
        <v>116.2</v>
      </c>
      <c r="IL92" s="125">
        <v>123.3</v>
      </c>
      <c r="IM92" s="125">
        <v>123.7</v>
      </c>
      <c r="IN92" s="125">
        <v>120.3</v>
      </c>
      <c r="IO92" s="125">
        <v>117.8</v>
      </c>
      <c r="IP92" s="125">
        <v>118.4</v>
      </c>
      <c r="IQ92" s="125">
        <v>116.9</v>
      </c>
      <c r="IR92" s="125">
        <v>116.3</v>
      </c>
      <c r="IS92" s="125">
        <v>115.1</v>
      </c>
      <c r="IT92" s="125">
        <v>115.4</v>
      </c>
      <c r="IU92" s="125">
        <v>117.3</v>
      </c>
      <c r="IV92" s="125">
        <v>117.4</v>
      </c>
      <c r="IW92" s="125">
        <v>117.3</v>
      </c>
      <c r="IX92" s="125">
        <v>123.9</v>
      </c>
      <c r="IY92" s="125">
        <v>118.4</v>
      </c>
      <c r="IZ92" s="140">
        <v>117.2</v>
      </c>
      <c r="JA92" s="137">
        <v>117.1</v>
      </c>
      <c r="JB92" s="137">
        <v>117</v>
      </c>
      <c r="JC92" s="137">
        <v>119.3</v>
      </c>
      <c r="JD92" s="137">
        <v>119.7</v>
      </c>
      <c r="JE92" s="137">
        <v>119.5</v>
      </c>
      <c r="JF92" s="138">
        <v>119.6</v>
      </c>
      <c r="JG92" s="138">
        <v>120.2</v>
      </c>
      <c r="JH92" s="138">
        <v>120</v>
      </c>
      <c r="JI92" s="138">
        <v>120.3</v>
      </c>
      <c r="JJ92" s="128">
        <f t="shared" si="33"/>
        <v>-6.7000000000000028</v>
      </c>
      <c r="JK92" s="141">
        <f t="shared" si="34"/>
        <v>-5.2755905511811044E-2</v>
      </c>
    </row>
    <row r="93" spans="1:271" ht="15.95" thickBot="1">
      <c r="A93" s="113" t="s">
        <v>102</v>
      </c>
      <c r="B93" s="114">
        <v>773.4</v>
      </c>
      <c r="C93" s="114">
        <v>688.7</v>
      </c>
      <c r="D93" s="114">
        <v>711.5</v>
      </c>
      <c r="E93" s="114">
        <v>737.3</v>
      </c>
      <c r="F93" s="114">
        <v>751.2</v>
      </c>
      <c r="G93" s="114">
        <v>757.8</v>
      </c>
      <c r="H93" s="114">
        <v>762.2</v>
      </c>
      <c r="I93" s="114">
        <v>771.4</v>
      </c>
      <c r="J93" s="114">
        <v>776.4</v>
      </c>
      <c r="K93" s="115">
        <v>782.7</v>
      </c>
      <c r="L93" s="115">
        <v>784.3</v>
      </c>
      <c r="M93" s="116">
        <v>784.6</v>
      </c>
      <c r="N93" s="116">
        <v>783.5</v>
      </c>
      <c r="O93" s="116">
        <v>790.3</v>
      </c>
      <c r="P93" s="116">
        <v>789.6</v>
      </c>
      <c r="Q93" s="117">
        <v>787</v>
      </c>
      <c r="R93" s="117">
        <v>787.1</v>
      </c>
      <c r="S93" s="117">
        <v>806.6</v>
      </c>
      <c r="T93" s="117">
        <v>813.6</v>
      </c>
      <c r="U93" s="118">
        <v>812.9</v>
      </c>
      <c r="V93" s="119">
        <v>812.5</v>
      </c>
      <c r="W93" s="119">
        <v>815.2</v>
      </c>
      <c r="X93" s="120">
        <v>814.3</v>
      </c>
      <c r="Y93" s="119">
        <v>818.5</v>
      </c>
      <c r="Z93" s="121">
        <f t="shared" si="18"/>
        <v>45.100000000000023</v>
      </c>
      <c r="AA93" s="122">
        <v>55</v>
      </c>
      <c r="AB93" s="122">
        <v>54.8</v>
      </c>
      <c r="AC93" s="122">
        <v>52.3</v>
      </c>
      <c r="AD93" s="122">
        <v>54.2</v>
      </c>
      <c r="AE93" s="122">
        <v>54.4</v>
      </c>
      <c r="AF93" s="122">
        <v>54.9</v>
      </c>
      <c r="AG93" s="122">
        <v>54.5</v>
      </c>
      <c r="AH93" s="122">
        <v>54.8</v>
      </c>
      <c r="AI93" s="122">
        <v>57.6</v>
      </c>
      <c r="AJ93" s="122">
        <v>59.5</v>
      </c>
      <c r="AK93" s="122">
        <v>59.5</v>
      </c>
      <c r="AL93" s="122">
        <v>59.3</v>
      </c>
      <c r="AM93" s="122">
        <v>58.6</v>
      </c>
      <c r="AN93" s="122">
        <v>59.2</v>
      </c>
      <c r="AO93" s="122">
        <v>59.2</v>
      </c>
      <c r="AP93" s="122">
        <v>59</v>
      </c>
      <c r="AQ93" s="122">
        <v>59.6</v>
      </c>
      <c r="AR93" s="123">
        <v>60</v>
      </c>
      <c r="AS93" s="123">
        <v>59.6</v>
      </c>
      <c r="AT93" s="123">
        <v>60.5</v>
      </c>
      <c r="AU93" s="123">
        <v>61.2</v>
      </c>
      <c r="AV93" s="123">
        <v>61.7</v>
      </c>
      <c r="AW93" s="123">
        <v>60.9</v>
      </c>
      <c r="AX93" s="123">
        <v>61</v>
      </c>
      <c r="AY93" s="123">
        <v>61.2</v>
      </c>
      <c r="AZ93" s="123">
        <v>62.2</v>
      </c>
      <c r="BA93" s="122">
        <f t="shared" si="19"/>
        <v>7.2000000000000028</v>
      </c>
      <c r="BB93" s="124">
        <f t="shared" si="20"/>
        <v>0.13090909090909095</v>
      </c>
      <c r="BC93" s="125">
        <v>69.099999999999994</v>
      </c>
      <c r="BD93" s="125">
        <v>68.099999999999994</v>
      </c>
      <c r="BE93" s="125">
        <v>68.900000000000006</v>
      </c>
      <c r="BF93" s="125">
        <v>67.2</v>
      </c>
      <c r="BG93" s="125">
        <v>67.2</v>
      </c>
      <c r="BH93" s="125">
        <v>68</v>
      </c>
      <c r="BI93" s="125">
        <v>69.2</v>
      </c>
      <c r="BJ93" s="125">
        <v>68.599999999999994</v>
      </c>
      <c r="BK93" s="125">
        <v>69.5</v>
      </c>
      <c r="BL93" s="125">
        <v>69.400000000000006</v>
      </c>
      <c r="BM93" s="125">
        <v>69.7</v>
      </c>
      <c r="BN93" s="125">
        <v>69.400000000000006</v>
      </c>
      <c r="BO93" s="125">
        <v>69.099999999999994</v>
      </c>
      <c r="BP93" s="125">
        <v>69</v>
      </c>
      <c r="BQ93" s="125">
        <v>68.599999999999994</v>
      </c>
      <c r="BR93" s="125">
        <v>68.7</v>
      </c>
      <c r="BS93" s="125">
        <v>68.400000000000006</v>
      </c>
      <c r="BT93" s="125">
        <v>67.7</v>
      </c>
      <c r="BU93" s="125">
        <v>67.400000000000006</v>
      </c>
      <c r="BV93" s="125">
        <v>67.2</v>
      </c>
      <c r="BW93" s="126">
        <v>67.900000000000006</v>
      </c>
      <c r="BX93" s="126">
        <v>67.400000000000006</v>
      </c>
      <c r="BY93" s="126">
        <v>70.900000000000006</v>
      </c>
      <c r="BZ93" s="126">
        <v>72.3</v>
      </c>
      <c r="CA93" s="127">
        <v>72</v>
      </c>
      <c r="CB93" s="128">
        <v>71.8</v>
      </c>
      <c r="CC93" s="129">
        <v>72.099999999999994</v>
      </c>
      <c r="CD93" s="128">
        <v>72.400000000000006</v>
      </c>
      <c r="CE93" s="128">
        <v>72.8</v>
      </c>
      <c r="CF93" s="130">
        <f t="shared" si="21"/>
        <v>3.7000000000000028</v>
      </c>
      <c r="CG93" s="131">
        <f t="shared" si="22"/>
        <v>6.7272727272727331E-2</v>
      </c>
      <c r="CH93" s="122">
        <v>147.1</v>
      </c>
      <c r="CI93" s="122">
        <v>147.19999999999999</v>
      </c>
      <c r="CJ93" s="122">
        <v>139.5</v>
      </c>
      <c r="CK93" s="122">
        <v>142.19999999999999</v>
      </c>
      <c r="CL93" s="122">
        <v>146</v>
      </c>
      <c r="CM93" s="122">
        <v>147.19999999999999</v>
      </c>
      <c r="CN93" s="122">
        <v>148.9</v>
      </c>
      <c r="CO93" s="122">
        <v>148.9</v>
      </c>
      <c r="CP93" s="122">
        <v>149.5</v>
      </c>
      <c r="CQ93" s="122">
        <v>151.5</v>
      </c>
      <c r="CR93" s="122">
        <v>153.69999999999999</v>
      </c>
      <c r="CS93" s="122">
        <v>153.6</v>
      </c>
      <c r="CT93" s="122">
        <v>154</v>
      </c>
      <c r="CU93" s="122">
        <v>154.69999999999999</v>
      </c>
      <c r="CV93" s="122">
        <v>154.4</v>
      </c>
      <c r="CW93" s="122">
        <v>154.1</v>
      </c>
      <c r="CX93" s="122">
        <v>154.80000000000001</v>
      </c>
      <c r="CY93" s="122">
        <v>154.80000000000001</v>
      </c>
      <c r="CZ93" s="122">
        <v>153.69999999999999</v>
      </c>
      <c r="DA93" s="122">
        <v>152.6</v>
      </c>
      <c r="DB93" s="123">
        <v>153.4</v>
      </c>
      <c r="DC93" s="123">
        <v>154.9</v>
      </c>
      <c r="DD93" s="132">
        <v>162.30000000000001</v>
      </c>
      <c r="DE93" s="133">
        <v>163.5</v>
      </c>
      <c r="DF93" s="133">
        <v>164.9</v>
      </c>
      <c r="DG93" s="134">
        <v>163.30000000000001</v>
      </c>
      <c r="DH93" s="134">
        <v>164</v>
      </c>
      <c r="DI93" s="135">
        <v>164.2</v>
      </c>
      <c r="DJ93" s="134">
        <v>164.8</v>
      </c>
      <c r="DK93" s="136">
        <f t="shared" si="23"/>
        <v>17.700000000000017</v>
      </c>
      <c r="DL93" s="124">
        <f t="shared" si="24"/>
        <v>0.12032630863358272</v>
      </c>
      <c r="DM93" s="125">
        <v>37.200000000000003</v>
      </c>
      <c r="DN93" s="125">
        <v>37.299999999999997</v>
      </c>
      <c r="DO93" s="125">
        <v>37.299999999999997</v>
      </c>
      <c r="DP93" s="125">
        <v>37.700000000000003</v>
      </c>
      <c r="DQ93" s="125">
        <v>39.299999999999997</v>
      </c>
      <c r="DR93" s="125">
        <v>39.1</v>
      </c>
      <c r="DS93" s="125">
        <v>39.4</v>
      </c>
      <c r="DT93" s="125">
        <v>39.200000000000003</v>
      </c>
      <c r="DU93" s="125">
        <v>39.700000000000003</v>
      </c>
      <c r="DV93" s="125">
        <v>38.799999999999997</v>
      </c>
      <c r="DW93" s="125">
        <v>39</v>
      </c>
      <c r="DX93" s="125">
        <v>39.700000000000003</v>
      </c>
      <c r="DY93" s="125">
        <v>40</v>
      </c>
      <c r="DZ93" s="125">
        <v>40.700000000000003</v>
      </c>
      <c r="EA93" s="125">
        <v>40.799999999999997</v>
      </c>
      <c r="EB93" s="125">
        <v>40.9</v>
      </c>
      <c r="EC93" s="125">
        <v>41.2</v>
      </c>
      <c r="ED93" s="125">
        <v>41.8</v>
      </c>
      <c r="EE93" s="125">
        <v>41.6</v>
      </c>
      <c r="EF93" s="125">
        <v>41.3</v>
      </c>
      <c r="EG93" s="126">
        <v>41.3</v>
      </c>
      <c r="EH93" s="126">
        <v>41.2</v>
      </c>
      <c r="EI93" s="127">
        <v>39.200000000000003</v>
      </c>
      <c r="EJ93" s="137">
        <v>39.5</v>
      </c>
      <c r="EK93" s="137">
        <v>39.799999999999997</v>
      </c>
      <c r="EL93" s="138">
        <v>40.1</v>
      </c>
      <c r="EM93" s="138">
        <v>39.6</v>
      </c>
      <c r="EN93" s="138">
        <v>39.1</v>
      </c>
      <c r="EO93" s="138">
        <v>39.700000000000003</v>
      </c>
      <c r="EP93" s="130">
        <f t="shared" si="25"/>
        <v>2.5</v>
      </c>
      <c r="EQ93" s="131">
        <f t="shared" si="26"/>
        <v>6.7204301075268813E-2</v>
      </c>
      <c r="ER93" s="122">
        <v>99.8</v>
      </c>
      <c r="ES93" s="122">
        <v>94.4</v>
      </c>
      <c r="ET93" s="122">
        <v>95.2</v>
      </c>
      <c r="EU93" s="122">
        <v>95.3</v>
      </c>
      <c r="EV93" s="122">
        <v>95.7</v>
      </c>
      <c r="EW93" s="122">
        <v>97.2</v>
      </c>
      <c r="EX93" s="122">
        <v>96.5</v>
      </c>
      <c r="EY93" s="122">
        <v>96.8</v>
      </c>
      <c r="EZ93" s="122">
        <v>97.8</v>
      </c>
      <c r="FA93" s="122">
        <v>100.9</v>
      </c>
      <c r="FB93" s="122">
        <v>100.8</v>
      </c>
      <c r="FC93" s="122">
        <v>101</v>
      </c>
      <c r="FD93" s="122">
        <v>101.4</v>
      </c>
      <c r="FE93" s="122">
        <v>99.7</v>
      </c>
      <c r="FF93" s="122">
        <v>99.1</v>
      </c>
      <c r="FG93" s="122">
        <v>98.9</v>
      </c>
      <c r="FH93" s="122">
        <v>99.6</v>
      </c>
      <c r="FI93" s="122">
        <v>99.7</v>
      </c>
      <c r="FJ93" s="122">
        <v>100</v>
      </c>
      <c r="FK93" s="122">
        <v>100</v>
      </c>
      <c r="FL93" s="123">
        <v>99.2</v>
      </c>
      <c r="FM93" s="123">
        <v>98.6</v>
      </c>
      <c r="FN93" s="123">
        <v>104</v>
      </c>
      <c r="FO93" s="123">
        <v>104</v>
      </c>
      <c r="FP93" s="132">
        <v>68.599999999999994</v>
      </c>
      <c r="FQ93" s="134">
        <v>105.1</v>
      </c>
      <c r="FR93" s="134">
        <v>105.9</v>
      </c>
      <c r="FS93" s="135">
        <v>106.4</v>
      </c>
      <c r="FT93" s="134">
        <v>106.4</v>
      </c>
      <c r="FU93" s="139">
        <f t="shared" si="27"/>
        <v>6.6000000000000085</v>
      </c>
      <c r="FV93" s="124">
        <f t="shared" si="28"/>
        <v>6.613226452905821E-2</v>
      </c>
      <c r="FW93" s="125">
        <v>114.5</v>
      </c>
      <c r="FX93" s="125">
        <v>109.7</v>
      </c>
      <c r="FY93" s="125">
        <v>93.7</v>
      </c>
      <c r="FZ93" s="125">
        <v>103.5</v>
      </c>
      <c r="GA93" s="125">
        <v>106.8</v>
      </c>
      <c r="GB93" s="125">
        <v>107.9</v>
      </c>
      <c r="GC93" s="125">
        <v>107.3</v>
      </c>
      <c r="GD93" s="125">
        <v>107.2</v>
      </c>
      <c r="GE93" s="125">
        <v>107.3</v>
      </c>
      <c r="GF93" s="125">
        <v>110.9</v>
      </c>
      <c r="GG93" s="125">
        <v>112</v>
      </c>
      <c r="GH93" s="125">
        <v>112.9</v>
      </c>
      <c r="GI93" s="125">
        <v>114.1</v>
      </c>
      <c r="GJ93" s="125">
        <v>115.2</v>
      </c>
      <c r="GK93" s="125">
        <v>114.8</v>
      </c>
      <c r="GL93" s="125">
        <v>115</v>
      </c>
      <c r="GM93" s="125">
        <v>115.4</v>
      </c>
      <c r="GN93" s="125">
        <v>115</v>
      </c>
      <c r="GO93" s="125">
        <v>114.5</v>
      </c>
      <c r="GP93" s="125">
        <v>112.8</v>
      </c>
      <c r="GQ93" s="126">
        <v>113.2</v>
      </c>
      <c r="GR93" s="126">
        <v>113.8</v>
      </c>
      <c r="GS93" s="127">
        <v>117.3</v>
      </c>
      <c r="GT93" s="137">
        <v>118.5</v>
      </c>
      <c r="GU93" s="137">
        <v>117.2</v>
      </c>
      <c r="GV93" s="138">
        <v>117.8</v>
      </c>
      <c r="GW93" s="138">
        <v>118.2</v>
      </c>
      <c r="GX93" s="138">
        <v>117.8</v>
      </c>
      <c r="GY93" s="138">
        <v>118.1</v>
      </c>
      <c r="GZ93" s="130">
        <f t="shared" si="29"/>
        <v>3.5999999999999943</v>
      </c>
      <c r="HA93" s="131">
        <f t="shared" si="30"/>
        <v>3.144104803493445E-2</v>
      </c>
      <c r="HB93" s="122">
        <v>84.8</v>
      </c>
      <c r="HC93" s="122">
        <v>82.5</v>
      </c>
      <c r="HD93" s="122">
        <v>47.9</v>
      </c>
      <c r="HE93" s="122">
        <v>58.3</v>
      </c>
      <c r="HF93" s="122">
        <v>72.099999999999994</v>
      </c>
      <c r="HG93" s="122">
        <v>74.3</v>
      </c>
      <c r="HH93" s="122">
        <v>78.3</v>
      </c>
      <c r="HI93" s="122">
        <v>80.099999999999994</v>
      </c>
      <c r="HJ93" s="122">
        <v>83.4</v>
      </c>
      <c r="HK93" s="122">
        <v>81.599999999999994</v>
      </c>
      <c r="HL93" s="122">
        <v>83.4</v>
      </c>
      <c r="HM93" s="122">
        <v>82.3</v>
      </c>
      <c r="HN93" s="122">
        <v>82.7</v>
      </c>
      <c r="HO93" s="122">
        <v>83.5</v>
      </c>
      <c r="HP93" s="122">
        <v>84.9</v>
      </c>
      <c r="HQ93" s="122">
        <v>84.3</v>
      </c>
      <c r="HR93" s="122">
        <v>84.9</v>
      </c>
      <c r="HS93" s="122">
        <v>85.8</v>
      </c>
      <c r="HT93" s="122">
        <v>86.5</v>
      </c>
      <c r="HU93" s="122">
        <v>88.5</v>
      </c>
      <c r="HV93" s="123">
        <v>86.9</v>
      </c>
      <c r="HW93" s="123">
        <v>88.1</v>
      </c>
      <c r="HX93" s="132">
        <v>86.9</v>
      </c>
      <c r="HY93" s="133">
        <v>86.7</v>
      </c>
      <c r="HZ93" s="133">
        <v>87</v>
      </c>
      <c r="IA93" s="134">
        <v>86.9</v>
      </c>
      <c r="IB93" s="134">
        <v>86.7</v>
      </c>
      <c r="IC93" s="134">
        <v>86.9</v>
      </c>
      <c r="ID93" s="134">
        <v>87.5</v>
      </c>
      <c r="IE93" s="139">
        <f t="shared" si="31"/>
        <v>2.7000000000000028</v>
      </c>
      <c r="IF93" s="124">
        <f t="shared" si="32"/>
        <v>3.1839622641509469E-2</v>
      </c>
      <c r="IG93" s="125">
        <v>127.3</v>
      </c>
      <c r="IH93" s="125">
        <v>128.80000000000001</v>
      </c>
      <c r="II93" s="125">
        <v>123.6</v>
      </c>
      <c r="IJ93" s="125">
        <v>119.3</v>
      </c>
      <c r="IK93" s="125">
        <v>120.1</v>
      </c>
      <c r="IL93" s="125">
        <v>126.3</v>
      </c>
      <c r="IM93" s="125">
        <v>127.8</v>
      </c>
      <c r="IN93" s="125">
        <v>125.1</v>
      </c>
      <c r="IO93" s="125">
        <v>123.5</v>
      </c>
      <c r="IP93" s="125">
        <v>124.5</v>
      </c>
      <c r="IQ93" s="125">
        <v>124.1</v>
      </c>
      <c r="IR93" s="125">
        <v>125.8</v>
      </c>
      <c r="IS93" s="125">
        <v>126</v>
      </c>
      <c r="IT93" s="125">
        <v>125.9</v>
      </c>
      <c r="IU93" s="125">
        <v>126.5</v>
      </c>
      <c r="IV93" s="125">
        <v>126.9</v>
      </c>
      <c r="IW93" s="125">
        <v>127.1</v>
      </c>
      <c r="IX93" s="125">
        <v>129.1</v>
      </c>
      <c r="IY93" s="125">
        <v>129.30000000000001</v>
      </c>
      <c r="IZ93" s="140">
        <v>127.4</v>
      </c>
      <c r="JA93" s="137">
        <v>127.7</v>
      </c>
      <c r="JB93" s="137">
        <v>127.7</v>
      </c>
      <c r="JC93" s="137">
        <v>126.5</v>
      </c>
      <c r="JD93" s="137">
        <v>128.9</v>
      </c>
      <c r="JE93" s="137">
        <v>127.2</v>
      </c>
      <c r="JF93" s="138">
        <v>126.7</v>
      </c>
      <c r="JG93" s="138">
        <v>127.9</v>
      </c>
      <c r="JH93" s="138">
        <v>126.9</v>
      </c>
      <c r="JI93" s="138">
        <v>128.5</v>
      </c>
      <c r="JJ93" s="128">
        <f t="shared" si="33"/>
        <v>1.2000000000000028</v>
      </c>
      <c r="JK93" s="141">
        <f t="shared" si="34"/>
        <v>9.4265514532600389E-3</v>
      </c>
    </row>
    <row r="94" spans="1:271" ht="15.95" thickBot="1">
      <c r="A94" s="113" t="s">
        <v>103</v>
      </c>
      <c r="B94" s="114">
        <v>6142.8</v>
      </c>
      <c r="C94" s="114">
        <v>5322.3</v>
      </c>
      <c r="D94" s="114">
        <v>5381.9</v>
      </c>
      <c r="E94" s="114">
        <v>5524.2</v>
      </c>
      <c r="F94" s="114">
        <v>5629.2</v>
      </c>
      <c r="G94" s="114">
        <v>5705.6</v>
      </c>
      <c r="H94" s="114">
        <v>5712.6</v>
      </c>
      <c r="I94" s="114">
        <v>5646.5</v>
      </c>
      <c r="J94" s="114">
        <v>5637.3</v>
      </c>
      <c r="K94" s="115">
        <v>5697.8</v>
      </c>
      <c r="L94" s="115">
        <v>5726.7</v>
      </c>
      <c r="M94" s="116">
        <v>5728.3</v>
      </c>
      <c r="N94" s="116">
        <v>5732.6</v>
      </c>
      <c r="O94" s="116">
        <v>5796.8</v>
      </c>
      <c r="P94" s="116">
        <v>5804.2</v>
      </c>
      <c r="Q94" s="117">
        <v>5815.2</v>
      </c>
      <c r="R94" s="117">
        <v>5857.2</v>
      </c>
      <c r="S94" s="117">
        <v>5940.2</v>
      </c>
      <c r="T94" s="117">
        <v>5951</v>
      </c>
      <c r="U94" s="118">
        <v>5976.1</v>
      </c>
      <c r="V94" s="119">
        <v>5993.3</v>
      </c>
      <c r="W94" s="119">
        <v>5999.7</v>
      </c>
      <c r="X94" s="120">
        <v>6013.1</v>
      </c>
      <c r="Y94" s="119">
        <v>6031.9</v>
      </c>
      <c r="Z94" s="121">
        <f t="shared" si="18"/>
        <v>-110.90000000000055</v>
      </c>
      <c r="AA94" s="122">
        <v>228.1</v>
      </c>
      <c r="AB94" s="122">
        <v>223.3</v>
      </c>
      <c r="AC94" s="122">
        <v>200.3</v>
      </c>
      <c r="AD94" s="122">
        <v>211.7</v>
      </c>
      <c r="AE94" s="122">
        <v>210.2</v>
      </c>
      <c r="AF94" s="122">
        <v>212.2</v>
      </c>
      <c r="AG94" s="122">
        <v>210.1</v>
      </c>
      <c r="AH94" s="122">
        <v>213.8</v>
      </c>
      <c r="AI94" s="122">
        <v>222.7</v>
      </c>
      <c r="AJ94" s="122">
        <v>218.8</v>
      </c>
      <c r="AK94" s="122">
        <v>216.4</v>
      </c>
      <c r="AL94" s="122">
        <v>222.8</v>
      </c>
      <c r="AM94" s="122">
        <v>221.6</v>
      </c>
      <c r="AN94" s="122">
        <v>223.8</v>
      </c>
      <c r="AO94" s="122">
        <v>226.6</v>
      </c>
      <c r="AP94" s="122">
        <v>226.4</v>
      </c>
      <c r="AQ94" s="122">
        <v>228.1</v>
      </c>
      <c r="AR94" s="123">
        <v>229.3</v>
      </c>
      <c r="AS94" s="123">
        <v>233.7</v>
      </c>
      <c r="AT94" s="123">
        <v>229.4</v>
      </c>
      <c r="AU94" s="123">
        <v>222</v>
      </c>
      <c r="AV94" s="123">
        <v>220.9</v>
      </c>
      <c r="AW94" s="123">
        <v>222</v>
      </c>
      <c r="AX94" s="123">
        <v>224.9</v>
      </c>
      <c r="AY94" s="123">
        <v>228.1</v>
      </c>
      <c r="AZ94" s="123">
        <v>230.1</v>
      </c>
      <c r="BA94" s="122">
        <f t="shared" si="19"/>
        <v>2</v>
      </c>
      <c r="BB94" s="124">
        <f t="shared" si="20"/>
        <v>8.7680841736080661E-3</v>
      </c>
      <c r="BC94" s="125">
        <v>580.6</v>
      </c>
      <c r="BD94" s="125">
        <v>573.9</v>
      </c>
      <c r="BE94" s="125">
        <v>586.20000000000005</v>
      </c>
      <c r="BF94" s="125">
        <v>524.5</v>
      </c>
      <c r="BG94" s="125">
        <v>557.6</v>
      </c>
      <c r="BH94" s="125">
        <v>553.4</v>
      </c>
      <c r="BI94" s="125">
        <v>559.5</v>
      </c>
      <c r="BJ94" s="125">
        <v>555.5</v>
      </c>
      <c r="BK94" s="125">
        <v>554.5</v>
      </c>
      <c r="BL94" s="125">
        <v>546.6</v>
      </c>
      <c r="BM94" s="125">
        <v>548.4</v>
      </c>
      <c r="BN94" s="125">
        <v>545.9</v>
      </c>
      <c r="BO94" s="125">
        <v>547.29999999999995</v>
      </c>
      <c r="BP94" s="125">
        <v>548.29999999999995</v>
      </c>
      <c r="BQ94" s="125">
        <v>540.29999999999995</v>
      </c>
      <c r="BR94" s="125">
        <v>543.4</v>
      </c>
      <c r="BS94" s="125">
        <v>544.1</v>
      </c>
      <c r="BT94" s="125">
        <v>547.79999999999995</v>
      </c>
      <c r="BU94" s="125">
        <v>554.4</v>
      </c>
      <c r="BV94" s="125">
        <v>552</v>
      </c>
      <c r="BW94" s="126">
        <v>552.9</v>
      </c>
      <c r="BX94" s="126">
        <v>555.1</v>
      </c>
      <c r="BY94" s="126">
        <v>558.4</v>
      </c>
      <c r="BZ94" s="126">
        <v>561.6</v>
      </c>
      <c r="CA94" s="127">
        <v>565.29999999999995</v>
      </c>
      <c r="CB94" s="128">
        <v>566.4</v>
      </c>
      <c r="CC94" s="129">
        <v>571.20000000000005</v>
      </c>
      <c r="CD94" s="128">
        <v>572.5</v>
      </c>
      <c r="CE94" s="128">
        <v>573.70000000000005</v>
      </c>
      <c r="CF94" s="130">
        <f t="shared" si="21"/>
        <v>-6.8999999999999773</v>
      </c>
      <c r="CG94" s="131">
        <f t="shared" si="22"/>
        <v>-3.0249890398947731E-2</v>
      </c>
      <c r="CH94" s="122">
        <v>1206.2</v>
      </c>
      <c r="CI94" s="122">
        <v>1195.8</v>
      </c>
      <c r="CJ94" s="122">
        <v>1100.5</v>
      </c>
      <c r="CK94" s="122">
        <v>1103.2</v>
      </c>
      <c r="CL94" s="147">
        <v>1138.5</v>
      </c>
      <c r="CM94" s="122">
        <v>1143.4000000000001</v>
      </c>
      <c r="CN94" s="122">
        <v>1153.9000000000001</v>
      </c>
      <c r="CO94" s="122">
        <v>1160.5999999999999</v>
      </c>
      <c r="CP94" s="122">
        <v>1160.8</v>
      </c>
      <c r="CQ94" s="122">
        <v>1171.5</v>
      </c>
      <c r="CR94" s="122">
        <v>1174.9000000000001</v>
      </c>
      <c r="CS94" s="122">
        <v>1179</v>
      </c>
      <c r="CT94" s="122">
        <v>1179.4000000000001</v>
      </c>
      <c r="CU94" s="122">
        <v>1182</v>
      </c>
      <c r="CV94" s="122">
        <v>1178.9000000000001</v>
      </c>
      <c r="CW94" s="122">
        <v>1182.0999999999999</v>
      </c>
      <c r="CX94" s="122">
        <v>1186.9000000000001</v>
      </c>
      <c r="CY94" s="122">
        <v>1189.7</v>
      </c>
      <c r="CZ94" s="122">
        <v>1189.3</v>
      </c>
      <c r="DA94" s="122">
        <v>1195.9000000000001</v>
      </c>
      <c r="DB94" s="148">
        <v>1204.9000000000001</v>
      </c>
      <c r="DC94" s="148">
        <v>1214.7</v>
      </c>
      <c r="DD94" s="149">
        <v>1208.3</v>
      </c>
      <c r="DE94" s="150">
        <v>1211.5999999999999</v>
      </c>
      <c r="DF94" s="150">
        <v>1223.0999999999999</v>
      </c>
      <c r="DG94" s="134">
        <v>1220</v>
      </c>
      <c r="DH94" s="134">
        <v>1215.9000000000001</v>
      </c>
      <c r="DI94" s="135">
        <v>1215.8</v>
      </c>
      <c r="DJ94" s="134">
        <v>1216.8</v>
      </c>
      <c r="DK94" s="136">
        <f t="shared" si="23"/>
        <v>10.599999999999909</v>
      </c>
      <c r="DL94" s="124">
        <f t="shared" si="24"/>
        <v>8.7879290333277311E-3</v>
      </c>
      <c r="DM94" s="125">
        <v>414.9</v>
      </c>
      <c r="DN94" s="125">
        <v>410.6</v>
      </c>
      <c r="DO94" s="125">
        <v>402.4</v>
      </c>
      <c r="DP94" s="125">
        <v>401.4</v>
      </c>
      <c r="DQ94" s="125">
        <v>399.5</v>
      </c>
      <c r="DR94" s="125">
        <v>401.8</v>
      </c>
      <c r="DS94" s="125">
        <v>402.9</v>
      </c>
      <c r="DT94" s="125">
        <v>403.7</v>
      </c>
      <c r="DU94" s="125">
        <v>404.6</v>
      </c>
      <c r="DV94" s="125">
        <v>402.8</v>
      </c>
      <c r="DW94" s="125">
        <v>403.6</v>
      </c>
      <c r="DX94" s="125">
        <v>403</v>
      </c>
      <c r="DY94" s="125">
        <v>402.2</v>
      </c>
      <c r="DZ94" s="125">
        <v>401.9</v>
      </c>
      <c r="EA94" s="125">
        <v>401.9</v>
      </c>
      <c r="EB94" s="125">
        <v>400.5</v>
      </c>
      <c r="EC94" s="125">
        <v>400.2</v>
      </c>
      <c r="ED94" s="125">
        <v>399.3</v>
      </c>
      <c r="EE94" s="125">
        <v>399.2</v>
      </c>
      <c r="EF94" s="125">
        <v>398.1</v>
      </c>
      <c r="EG94" s="126">
        <v>401.4</v>
      </c>
      <c r="EH94" s="126">
        <v>400.4</v>
      </c>
      <c r="EI94" s="127">
        <v>407.5</v>
      </c>
      <c r="EJ94" s="137">
        <v>407.4</v>
      </c>
      <c r="EK94" s="137">
        <v>406</v>
      </c>
      <c r="EL94" s="138">
        <v>409.8</v>
      </c>
      <c r="EM94" s="138">
        <v>407.5</v>
      </c>
      <c r="EN94" s="138">
        <v>407.6</v>
      </c>
      <c r="EO94" s="138">
        <v>405.9</v>
      </c>
      <c r="EP94" s="130">
        <f t="shared" si="25"/>
        <v>-9</v>
      </c>
      <c r="EQ94" s="131">
        <f t="shared" si="26"/>
        <v>-2.1691973969631236E-2</v>
      </c>
      <c r="ER94" s="122">
        <v>946.5</v>
      </c>
      <c r="ES94" s="122">
        <v>827.5</v>
      </c>
      <c r="ET94" s="122">
        <v>835.7</v>
      </c>
      <c r="EU94" s="122">
        <v>851.7</v>
      </c>
      <c r="EV94" s="122">
        <v>859.1</v>
      </c>
      <c r="EW94" s="122">
        <v>866.1</v>
      </c>
      <c r="EX94" s="122">
        <v>874.5</v>
      </c>
      <c r="EY94" s="122">
        <v>862.1</v>
      </c>
      <c r="EZ94" s="122">
        <v>880.6</v>
      </c>
      <c r="FA94" s="122">
        <v>891.4</v>
      </c>
      <c r="FB94" s="122">
        <v>906.3</v>
      </c>
      <c r="FC94" s="122">
        <v>913.1</v>
      </c>
      <c r="FD94" s="122">
        <v>911.9</v>
      </c>
      <c r="FE94" s="122">
        <v>915.1</v>
      </c>
      <c r="FF94" s="122">
        <v>908.5</v>
      </c>
      <c r="FG94" s="122">
        <v>908.5</v>
      </c>
      <c r="FH94" s="122">
        <v>909.5</v>
      </c>
      <c r="FI94" s="122">
        <v>912.5</v>
      </c>
      <c r="FJ94" s="122">
        <v>913.2</v>
      </c>
      <c r="FK94" s="122">
        <v>912.3</v>
      </c>
      <c r="FL94" s="123">
        <v>928.5</v>
      </c>
      <c r="FM94" s="123">
        <v>925.5</v>
      </c>
      <c r="FN94" s="123">
        <v>953</v>
      </c>
      <c r="FO94" s="123">
        <v>962.6</v>
      </c>
      <c r="FP94" s="132">
        <v>104.2</v>
      </c>
      <c r="FQ94" s="134">
        <v>975.4</v>
      </c>
      <c r="FR94" s="134">
        <v>963.2</v>
      </c>
      <c r="FS94" s="135">
        <v>961.9</v>
      </c>
      <c r="FT94" s="134">
        <v>965</v>
      </c>
      <c r="FU94" s="139">
        <f t="shared" si="27"/>
        <v>18.5</v>
      </c>
      <c r="FV94" s="124">
        <f t="shared" si="28"/>
        <v>1.9545694664553619E-2</v>
      </c>
      <c r="FW94" s="125">
        <v>949.8</v>
      </c>
      <c r="FX94" s="125">
        <v>945.7</v>
      </c>
      <c r="FY94" s="125">
        <v>856.8</v>
      </c>
      <c r="FZ94" s="125">
        <v>853.8</v>
      </c>
      <c r="GA94" s="125">
        <v>877.9</v>
      </c>
      <c r="GB94" s="125">
        <v>892.1</v>
      </c>
      <c r="GC94" s="125">
        <v>899.4</v>
      </c>
      <c r="GD94" s="125">
        <v>892.5</v>
      </c>
      <c r="GE94" s="125">
        <v>889.3</v>
      </c>
      <c r="GF94" s="125">
        <v>881.6</v>
      </c>
      <c r="GG94" s="125">
        <v>883.2</v>
      </c>
      <c r="GH94" s="125">
        <v>886.4</v>
      </c>
      <c r="GI94" s="125">
        <v>886.4</v>
      </c>
      <c r="GJ94" s="125">
        <v>891.2</v>
      </c>
      <c r="GK94" s="125">
        <v>889.2</v>
      </c>
      <c r="GL94" s="125">
        <v>891.3</v>
      </c>
      <c r="GM94" s="125">
        <v>891.7</v>
      </c>
      <c r="GN94" s="125">
        <v>900.9</v>
      </c>
      <c r="GO94" s="125">
        <v>894.5</v>
      </c>
      <c r="GP94" s="125">
        <v>894.7</v>
      </c>
      <c r="GQ94" s="126">
        <v>894.4</v>
      </c>
      <c r="GR94" s="126">
        <v>894.2</v>
      </c>
      <c r="GS94" s="127">
        <v>905.4</v>
      </c>
      <c r="GT94" s="137">
        <v>904</v>
      </c>
      <c r="GU94" s="137">
        <v>908.3</v>
      </c>
      <c r="GV94" s="138">
        <v>909.9</v>
      </c>
      <c r="GW94" s="138">
        <v>914</v>
      </c>
      <c r="GX94" s="138">
        <v>916.2</v>
      </c>
      <c r="GY94" s="138">
        <v>918.2</v>
      </c>
      <c r="GZ94" s="130">
        <f t="shared" si="29"/>
        <v>-31.599999999999909</v>
      </c>
      <c r="HA94" s="131">
        <f t="shared" si="30"/>
        <v>-3.3270162139397673E-2</v>
      </c>
      <c r="HB94" s="122">
        <v>629.9</v>
      </c>
      <c r="HC94" s="122">
        <v>596.29999999999995</v>
      </c>
      <c r="HD94" s="122">
        <v>306.10000000000002</v>
      </c>
      <c r="HE94" s="122">
        <v>341.6</v>
      </c>
      <c r="HF94" s="122">
        <v>394.5</v>
      </c>
      <c r="HG94" s="122">
        <v>461.3</v>
      </c>
      <c r="HH94" s="122">
        <v>479.8</v>
      </c>
      <c r="HI94" s="122">
        <v>490.8</v>
      </c>
      <c r="HJ94" s="122">
        <v>493.3</v>
      </c>
      <c r="HK94" s="122">
        <v>437</v>
      </c>
      <c r="HL94" s="122">
        <v>407.1</v>
      </c>
      <c r="HM94" s="122">
        <v>411.9</v>
      </c>
      <c r="HN94" s="122">
        <v>443.7</v>
      </c>
      <c r="HO94" s="122">
        <v>455.4</v>
      </c>
      <c r="HP94" s="122">
        <v>464.8</v>
      </c>
      <c r="HQ94" s="122">
        <v>474.8</v>
      </c>
      <c r="HR94" s="122">
        <v>488.7</v>
      </c>
      <c r="HS94" s="122">
        <v>501.4</v>
      </c>
      <c r="HT94" s="122">
        <v>507.4</v>
      </c>
      <c r="HU94" s="122">
        <v>513.79999999999995</v>
      </c>
      <c r="HV94" s="123">
        <v>523</v>
      </c>
      <c r="HW94" s="123">
        <v>530.9</v>
      </c>
      <c r="HX94" s="132">
        <v>546.70000000000005</v>
      </c>
      <c r="HY94" s="133">
        <v>547.29999999999995</v>
      </c>
      <c r="HZ94" s="133">
        <v>552.9</v>
      </c>
      <c r="IA94" s="134">
        <v>556.5</v>
      </c>
      <c r="IB94" s="134">
        <v>564.70000000000005</v>
      </c>
      <c r="IC94" s="134">
        <v>572.9</v>
      </c>
      <c r="ID94" s="134">
        <v>582.79999999999995</v>
      </c>
      <c r="IE94" s="139">
        <f t="shared" si="31"/>
        <v>-47.100000000000023</v>
      </c>
      <c r="IF94" s="124">
        <f t="shared" si="32"/>
        <v>-7.477377361485954E-2</v>
      </c>
      <c r="IG94" s="125">
        <v>827.7</v>
      </c>
      <c r="IH94" s="125">
        <v>835.4</v>
      </c>
      <c r="II94" s="125">
        <v>792.8</v>
      </c>
      <c r="IJ94" s="125">
        <v>774.4</v>
      </c>
      <c r="IK94" s="125">
        <v>756.3</v>
      </c>
      <c r="IL94" s="125">
        <v>773</v>
      </c>
      <c r="IM94" s="125">
        <v>801.6</v>
      </c>
      <c r="IN94" s="125">
        <v>793.3</v>
      </c>
      <c r="IO94" s="125">
        <v>780.7</v>
      </c>
      <c r="IP94" s="125">
        <v>772.2</v>
      </c>
      <c r="IQ94" s="125">
        <v>767.4</v>
      </c>
      <c r="IR94" s="125">
        <v>775.8</v>
      </c>
      <c r="IS94" s="125">
        <v>784</v>
      </c>
      <c r="IT94" s="125">
        <v>781.5</v>
      </c>
      <c r="IU94" s="125">
        <v>787.2</v>
      </c>
      <c r="IV94" s="125">
        <v>779.8</v>
      </c>
      <c r="IW94" s="125">
        <v>780.9</v>
      </c>
      <c r="IX94" s="125">
        <v>783.1</v>
      </c>
      <c r="IY94" s="125">
        <v>784.6</v>
      </c>
      <c r="IZ94" s="140">
        <v>785.3</v>
      </c>
      <c r="JA94" s="137">
        <v>785.2</v>
      </c>
      <c r="JB94" s="137">
        <v>784.7</v>
      </c>
      <c r="JC94" s="137">
        <v>791.1</v>
      </c>
      <c r="JD94" s="137">
        <v>792.7</v>
      </c>
      <c r="JE94" s="137">
        <v>791.7</v>
      </c>
      <c r="JF94" s="138">
        <v>789.4</v>
      </c>
      <c r="JG94" s="138">
        <v>792.9</v>
      </c>
      <c r="JH94" s="138">
        <v>792.4</v>
      </c>
      <c r="JI94" s="138">
        <v>793</v>
      </c>
      <c r="JJ94" s="128">
        <f t="shared" si="33"/>
        <v>-34.700000000000045</v>
      </c>
      <c r="JK94" s="141">
        <f t="shared" si="34"/>
        <v>-4.1923402198864375E-2</v>
      </c>
    </row>
    <row r="95" spans="1:271" ht="15.95" thickBot="1">
      <c r="A95" s="113" t="s">
        <v>104</v>
      </c>
      <c r="B95" s="114">
        <v>3163.8</v>
      </c>
      <c r="C95" s="114">
        <v>2743.7</v>
      </c>
      <c r="D95" s="114">
        <v>2831.2</v>
      </c>
      <c r="E95" s="114">
        <v>2968.6</v>
      </c>
      <c r="F95" s="114">
        <v>3008.7</v>
      </c>
      <c r="G95" s="114">
        <v>3038.4</v>
      </c>
      <c r="H95" s="114">
        <v>3056.8</v>
      </c>
      <c r="I95" s="114">
        <v>3017.2</v>
      </c>
      <c r="J95" s="114">
        <v>3024.8</v>
      </c>
      <c r="K95" s="115">
        <v>3030</v>
      </c>
      <c r="L95" s="115">
        <v>3029.9</v>
      </c>
      <c r="M95" s="116">
        <v>3027.9</v>
      </c>
      <c r="N95" s="116">
        <v>3035</v>
      </c>
      <c r="O95" s="116">
        <v>3064.2</v>
      </c>
      <c r="P95" s="116">
        <v>3061.9</v>
      </c>
      <c r="Q95" s="117">
        <v>3064.4</v>
      </c>
      <c r="R95" s="117">
        <v>3083.1</v>
      </c>
      <c r="S95" s="117">
        <v>3149.3</v>
      </c>
      <c r="T95" s="117">
        <v>3150.7</v>
      </c>
      <c r="U95" s="118">
        <v>3163.1</v>
      </c>
      <c r="V95" s="119">
        <v>3172.4</v>
      </c>
      <c r="W95" s="119">
        <v>3173.1</v>
      </c>
      <c r="X95" s="120">
        <v>3189.7</v>
      </c>
      <c r="Y95" s="119">
        <v>3181.9</v>
      </c>
      <c r="Z95" s="121">
        <f t="shared" si="18"/>
        <v>18.099999999999909</v>
      </c>
      <c r="AA95" s="122">
        <v>149.1</v>
      </c>
      <c r="AB95" s="122">
        <v>149.1</v>
      </c>
      <c r="AC95" s="122">
        <v>134.80000000000001</v>
      </c>
      <c r="AD95" s="122">
        <v>142.69999999999999</v>
      </c>
      <c r="AE95" s="122">
        <v>146.5</v>
      </c>
      <c r="AF95" s="122">
        <v>147.80000000000001</v>
      </c>
      <c r="AG95" s="122">
        <v>147.69999999999999</v>
      </c>
      <c r="AH95" s="122">
        <v>146.5</v>
      </c>
      <c r="AI95" s="122">
        <v>150.30000000000001</v>
      </c>
      <c r="AJ95" s="122">
        <v>150.19999999999999</v>
      </c>
      <c r="AK95" s="122">
        <v>145.69999999999999</v>
      </c>
      <c r="AL95" s="122">
        <v>148.4</v>
      </c>
      <c r="AM95" s="122">
        <v>146.4</v>
      </c>
      <c r="AN95" s="122">
        <v>144.9</v>
      </c>
      <c r="AO95" s="122">
        <v>144.80000000000001</v>
      </c>
      <c r="AP95" s="122">
        <v>144.80000000000001</v>
      </c>
      <c r="AQ95" s="122">
        <v>143.80000000000001</v>
      </c>
      <c r="AR95" s="123">
        <v>145.69999999999999</v>
      </c>
      <c r="AS95" s="123">
        <v>148</v>
      </c>
      <c r="AT95" s="123">
        <v>156.6</v>
      </c>
      <c r="AU95" s="123">
        <v>157.80000000000001</v>
      </c>
      <c r="AV95" s="123">
        <v>159.5</v>
      </c>
      <c r="AW95" s="123">
        <v>160.80000000000001</v>
      </c>
      <c r="AX95" s="123">
        <v>159.80000000000001</v>
      </c>
      <c r="AY95" s="123">
        <v>159</v>
      </c>
      <c r="AZ95" s="123">
        <v>158.69999999999999</v>
      </c>
      <c r="BA95" s="122">
        <f t="shared" si="19"/>
        <v>9.5999999999999943</v>
      </c>
      <c r="BB95" s="124">
        <f t="shared" si="20"/>
        <v>6.4386317907444632E-2</v>
      </c>
      <c r="BC95" s="125">
        <v>536</v>
      </c>
      <c r="BD95" s="125">
        <v>527.9</v>
      </c>
      <c r="BE95" s="125">
        <v>541.70000000000005</v>
      </c>
      <c r="BF95" s="125">
        <v>450.3</v>
      </c>
      <c r="BG95" s="125">
        <v>496</v>
      </c>
      <c r="BH95" s="125">
        <v>496.2</v>
      </c>
      <c r="BI95" s="125">
        <v>503</v>
      </c>
      <c r="BJ95" s="125">
        <v>497.6</v>
      </c>
      <c r="BK95" s="125">
        <v>500.9</v>
      </c>
      <c r="BL95" s="125">
        <v>517.1</v>
      </c>
      <c r="BM95" s="125">
        <v>519.5</v>
      </c>
      <c r="BN95" s="125">
        <v>520.79999999999995</v>
      </c>
      <c r="BO95" s="125">
        <v>526.5</v>
      </c>
      <c r="BP95" s="125">
        <v>526.20000000000005</v>
      </c>
      <c r="BQ95" s="125">
        <v>527</v>
      </c>
      <c r="BR95" s="125">
        <v>523.4</v>
      </c>
      <c r="BS95" s="125">
        <v>530.1</v>
      </c>
      <c r="BT95" s="125">
        <v>535.9</v>
      </c>
      <c r="BU95" s="125">
        <v>533.1</v>
      </c>
      <c r="BV95" s="125">
        <v>536.29999999999995</v>
      </c>
      <c r="BW95" s="126">
        <v>542.1</v>
      </c>
      <c r="BX95" s="126">
        <v>546.79999999999995</v>
      </c>
      <c r="BY95" s="126">
        <v>534.1</v>
      </c>
      <c r="BZ95" s="126">
        <v>534.6</v>
      </c>
      <c r="CA95" s="127">
        <v>536.70000000000005</v>
      </c>
      <c r="CB95" s="128">
        <v>539.4</v>
      </c>
      <c r="CC95" s="129">
        <v>541.5</v>
      </c>
      <c r="CD95" s="128">
        <v>543.29999999999995</v>
      </c>
      <c r="CE95" s="128">
        <v>543.4</v>
      </c>
      <c r="CF95" s="130">
        <f t="shared" si="21"/>
        <v>7.3999999999999773</v>
      </c>
      <c r="CG95" s="131">
        <f t="shared" si="22"/>
        <v>4.9631120053655116E-2</v>
      </c>
      <c r="CH95" s="122">
        <v>599.1</v>
      </c>
      <c r="CI95" s="122">
        <v>598.9</v>
      </c>
      <c r="CJ95" s="122">
        <v>553.70000000000005</v>
      </c>
      <c r="CK95" s="122">
        <v>561.4</v>
      </c>
      <c r="CL95" s="122">
        <v>577.1</v>
      </c>
      <c r="CM95" s="122">
        <v>577.20000000000005</v>
      </c>
      <c r="CN95" s="122">
        <v>583.29999999999995</v>
      </c>
      <c r="CO95" s="122">
        <v>583.1</v>
      </c>
      <c r="CP95" s="122">
        <v>590.4</v>
      </c>
      <c r="CQ95" s="122">
        <v>601.20000000000005</v>
      </c>
      <c r="CR95" s="122">
        <v>605.1</v>
      </c>
      <c r="CS95" s="122">
        <v>606</v>
      </c>
      <c r="CT95" s="122">
        <v>601.20000000000005</v>
      </c>
      <c r="CU95" s="122">
        <v>598.29999999999995</v>
      </c>
      <c r="CV95" s="122">
        <v>597.5</v>
      </c>
      <c r="CW95" s="122">
        <v>597.6</v>
      </c>
      <c r="CX95" s="122">
        <v>600.5</v>
      </c>
      <c r="CY95" s="122">
        <v>605.5</v>
      </c>
      <c r="CZ95" s="122">
        <v>605.9</v>
      </c>
      <c r="DA95" s="122">
        <v>607.29999999999995</v>
      </c>
      <c r="DB95" s="123">
        <v>611.5</v>
      </c>
      <c r="DC95" s="123">
        <v>615.20000000000005</v>
      </c>
      <c r="DD95" s="132">
        <v>617.29999999999995</v>
      </c>
      <c r="DE95" s="133">
        <v>620</v>
      </c>
      <c r="DF95" s="133">
        <v>623.20000000000005</v>
      </c>
      <c r="DG95" s="134">
        <v>625.70000000000005</v>
      </c>
      <c r="DH95" s="134">
        <v>626</v>
      </c>
      <c r="DI95" s="135">
        <v>625.70000000000005</v>
      </c>
      <c r="DJ95" s="134">
        <v>623.6</v>
      </c>
      <c r="DK95" s="136">
        <f t="shared" si="23"/>
        <v>24.5</v>
      </c>
      <c r="DL95" s="124">
        <f t="shared" si="24"/>
        <v>4.0894675346352861E-2</v>
      </c>
      <c r="DM95" s="125">
        <v>143.5</v>
      </c>
      <c r="DN95" s="125">
        <v>141.6</v>
      </c>
      <c r="DO95" s="125">
        <v>138.80000000000001</v>
      </c>
      <c r="DP95" s="125">
        <v>138.30000000000001</v>
      </c>
      <c r="DQ95" s="125">
        <v>138.5</v>
      </c>
      <c r="DR95" s="125">
        <v>139</v>
      </c>
      <c r="DS95" s="125">
        <v>139</v>
      </c>
      <c r="DT95" s="125">
        <v>139.19999999999999</v>
      </c>
      <c r="DU95" s="125">
        <v>139.4</v>
      </c>
      <c r="DV95" s="125">
        <v>139.9</v>
      </c>
      <c r="DW95" s="125">
        <v>141</v>
      </c>
      <c r="DX95" s="125">
        <v>140.69999999999999</v>
      </c>
      <c r="DY95" s="125">
        <v>140.30000000000001</v>
      </c>
      <c r="DZ95" s="125">
        <v>140.9</v>
      </c>
      <c r="EA95" s="125">
        <v>140.80000000000001</v>
      </c>
      <c r="EB95" s="125">
        <v>140.4</v>
      </c>
      <c r="EC95" s="125">
        <v>140</v>
      </c>
      <c r="ED95" s="125">
        <v>138.80000000000001</v>
      </c>
      <c r="EE95" s="125">
        <v>139</v>
      </c>
      <c r="EF95" s="125">
        <v>139.1</v>
      </c>
      <c r="EG95" s="126">
        <v>139.69999999999999</v>
      </c>
      <c r="EH95" s="126">
        <v>139.6</v>
      </c>
      <c r="EI95" s="127">
        <v>145.19999999999999</v>
      </c>
      <c r="EJ95" s="137">
        <v>145.4</v>
      </c>
      <c r="EK95" s="137">
        <v>147.1</v>
      </c>
      <c r="EL95" s="138">
        <v>148.69999999999999</v>
      </c>
      <c r="EM95" s="138">
        <v>149</v>
      </c>
      <c r="EN95" s="138">
        <v>149.1</v>
      </c>
      <c r="EO95" s="138">
        <v>149.6</v>
      </c>
      <c r="EP95" s="130">
        <f t="shared" si="25"/>
        <v>6.0999999999999943</v>
      </c>
      <c r="EQ95" s="131">
        <f t="shared" si="26"/>
        <v>4.2508710801393686E-2</v>
      </c>
      <c r="ER95" s="122">
        <v>347.4</v>
      </c>
      <c r="ES95" s="122">
        <v>301.5</v>
      </c>
      <c r="ET95" s="122">
        <v>305.10000000000002</v>
      </c>
      <c r="EU95" s="122">
        <v>308</v>
      </c>
      <c r="EV95" s="122">
        <v>324.7</v>
      </c>
      <c r="EW95" s="122">
        <v>334.3</v>
      </c>
      <c r="EX95" s="122">
        <v>339.5</v>
      </c>
      <c r="EY95" s="122">
        <v>342.7</v>
      </c>
      <c r="EZ95" s="122">
        <v>350.5</v>
      </c>
      <c r="FA95" s="122">
        <v>328.8</v>
      </c>
      <c r="FB95" s="122">
        <v>333.9</v>
      </c>
      <c r="FC95" s="122">
        <v>334.1</v>
      </c>
      <c r="FD95" s="122">
        <v>332.9</v>
      </c>
      <c r="FE95" s="122">
        <v>328.2</v>
      </c>
      <c r="FF95" s="122">
        <v>327.8</v>
      </c>
      <c r="FG95" s="122">
        <v>326.10000000000002</v>
      </c>
      <c r="FH95" s="122">
        <v>324.60000000000002</v>
      </c>
      <c r="FI95" s="122">
        <v>327.39999999999998</v>
      </c>
      <c r="FJ95" s="122">
        <v>326.8</v>
      </c>
      <c r="FK95" s="122">
        <v>328.7</v>
      </c>
      <c r="FL95" s="123">
        <v>332.2</v>
      </c>
      <c r="FM95" s="123">
        <v>337.1</v>
      </c>
      <c r="FN95" s="123">
        <v>359.8</v>
      </c>
      <c r="FO95" s="123">
        <v>359.2</v>
      </c>
      <c r="FP95" s="132">
        <v>964.6</v>
      </c>
      <c r="FQ95" s="134">
        <v>364.7</v>
      </c>
      <c r="FR95" s="134">
        <v>363.1</v>
      </c>
      <c r="FS95" s="135">
        <v>367</v>
      </c>
      <c r="FT95" s="134">
        <v>364.8</v>
      </c>
      <c r="FU95" s="139">
        <f t="shared" si="27"/>
        <v>17.400000000000034</v>
      </c>
      <c r="FV95" s="124">
        <f t="shared" si="28"/>
        <v>5.0086355785837755E-2</v>
      </c>
      <c r="FW95" s="125">
        <v>481.5</v>
      </c>
      <c r="FX95" s="125">
        <v>485.1</v>
      </c>
      <c r="FY95" s="125">
        <v>430</v>
      </c>
      <c r="FZ95" s="125">
        <v>439.7</v>
      </c>
      <c r="GA95" s="125">
        <v>454.8</v>
      </c>
      <c r="GB95" s="125">
        <v>460.5</v>
      </c>
      <c r="GC95" s="125">
        <v>465.3</v>
      </c>
      <c r="GD95" s="125">
        <v>464.3</v>
      </c>
      <c r="GE95" s="125">
        <v>463.9</v>
      </c>
      <c r="GF95" s="125">
        <v>460</v>
      </c>
      <c r="GG95" s="125">
        <v>461.3</v>
      </c>
      <c r="GH95" s="125">
        <v>461.5</v>
      </c>
      <c r="GI95" s="125">
        <v>463.2</v>
      </c>
      <c r="GJ95" s="125">
        <v>463.1</v>
      </c>
      <c r="GK95" s="125">
        <v>465</v>
      </c>
      <c r="GL95" s="125">
        <v>466</v>
      </c>
      <c r="GM95" s="125">
        <v>465.7</v>
      </c>
      <c r="GN95" s="125">
        <v>469</v>
      </c>
      <c r="GO95" s="125">
        <v>471.7</v>
      </c>
      <c r="GP95" s="125">
        <v>470.6</v>
      </c>
      <c r="GQ95" s="126">
        <v>469.2</v>
      </c>
      <c r="GR95" s="126">
        <v>470</v>
      </c>
      <c r="GS95" s="127">
        <v>462.3</v>
      </c>
      <c r="GT95" s="137">
        <v>461.1</v>
      </c>
      <c r="GU95" s="137">
        <v>460.1</v>
      </c>
      <c r="GV95" s="138">
        <v>462.7</v>
      </c>
      <c r="GW95" s="138">
        <v>464.7</v>
      </c>
      <c r="GX95" s="138">
        <v>464.9</v>
      </c>
      <c r="GY95" s="138">
        <v>462.5</v>
      </c>
      <c r="GZ95" s="130">
        <f t="shared" si="29"/>
        <v>-19</v>
      </c>
      <c r="HA95" s="131">
        <f t="shared" si="30"/>
        <v>-3.9460020768431983E-2</v>
      </c>
      <c r="HB95" s="122">
        <v>315.60000000000002</v>
      </c>
      <c r="HC95" s="122">
        <v>302.7</v>
      </c>
      <c r="HD95" s="122">
        <v>186.4</v>
      </c>
      <c r="HE95" s="122">
        <v>222.8</v>
      </c>
      <c r="HF95" s="122">
        <v>268.60000000000002</v>
      </c>
      <c r="HG95" s="122">
        <v>289.3</v>
      </c>
      <c r="HH95" s="122">
        <v>293.5</v>
      </c>
      <c r="HI95" s="122">
        <v>292.3</v>
      </c>
      <c r="HJ95" s="122">
        <v>295.7</v>
      </c>
      <c r="HK95" s="122">
        <v>272.10000000000002</v>
      </c>
      <c r="HL95" s="122">
        <v>270.7</v>
      </c>
      <c r="HM95" s="122">
        <v>272.7</v>
      </c>
      <c r="HN95" s="122">
        <v>273.8</v>
      </c>
      <c r="HO95" s="122">
        <v>276.10000000000002</v>
      </c>
      <c r="HP95" s="122">
        <v>275.10000000000002</v>
      </c>
      <c r="HQ95" s="122">
        <v>277.2</v>
      </c>
      <c r="HR95" s="122">
        <v>284.2</v>
      </c>
      <c r="HS95" s="122">
        <v>286.60000000000002</v>
      </c>
      <c r="HT95" s="122">
        <v>284.5</v>
      </c>
      <c r="HU95" s="122">
        <v>284.60000000000002</v>
      </c>
      <c r="HV95" s="123">
        <v>288.10000000000002</v>
      </c>
      <c r="HW95" s="123">
        <v>292.7</v>
      </c>
      <c r="HX95" s="132">
        <v>297.89999999999998</v>
      </c>
      <c r="HY95" s="133">
        <v>297.89999999999998</v>
      </c>
      <c r="HZ95" s="133">
        <v>296.3</v>
      </c>
      <c r="IA95" s="134">
        <v>294.8</v>
      </c>
      <c r="IB95" s="134">
        <v>292.10000000000002</v>
      </c>
      <c r="IC95" s="134">
        <v>293.3</v>
      </c>
      <c r="ID95" s="134">
        <v>300</v>
      </c>
      <c r="IE95" s="139">
        <f t="shared" si="31"/>
        <v>-15.600000000000023</v>
      </c>
      <c r="IF95" s="124">
        <f t="shared" si="32"/>
        <v>-4.9429657794676875E-2</v>
      </c>
      <c r="IG95" s="125">
        <v>428.4</v>
      </c>
      <c r="IH95" s="125">
        <v>431.8</v>
      </c>
      <c r="II95" s="125">
        <v>411</v>
      </c>
      <c r="IJ95" s="125">
        <v>407.7</v>
      </c>
      <c r="IK95" s="125">
        <v>407.6</v>
      </c>
      <c r="IL95" s="125">
        <v>410.4</v>
      </c>
      <c r="IM95" s="125">
        <v>417.6</v>
      </c>
      <c r="IN95" s="125">
        <v>416.3</v>
      </c>
      <c r="IO95" s="125">
        <v>413.2</v>
      </c>
      <c r="IP95" s="125">
        <v>406.3</v>
      </c>
      <c r="IQ95" s="125">
        <v>401.7</v>
      </c>
      <c r="IR95" s="125">
        <v>402.7</v>
      </c>
      <c r="IS95" s="125">
        <v>403.7</v>
      </c>
      <c r="IT95" s="125">
        <v>407</v>
      </c>
      <c r="IU95" s="125">
        <v>404.4</v>
      </c>
      <c r="IV95" s="125">
        <v>415.3</v>
      </c>
      <c r="IW95" s="125">
        <v>414.7</v>
      </c>
      <c r="IX95" s="125">
        <v>412</v>
      </c>
      <c r="IY95" s="125">
        <v>410.9</v>
      </c>
      <c r="IZ95" s="140">
        <v>408.5</v>
      </c>
      <c r="JA95" s="137">
        <v>409.7</v>
      </c>
      <c r="JB95" s="137">
        <v>409</v>
      </c>
      <c r="JC95" s="137">
        <v>419</v>
      </c>
      <c r="JD95" s="137">
        <v>417.7</v>
      </c>
      <c r="JE95" s="137">
        <v>416.5</v>
      </c>
      <c r="JF95" s="138">
        <v>417.7</v>
      </c>
      <c r="JG95" s="138">
        <v>419.1</v>
      </c>
      <c r="JH95" s="138">
        <v>429</v>
      </c>
      <c r="JI95" s="138">
        <v>416.2</v>
      </c>
      <c r="JJ95" s="128">
        <f t="shared" si="33"/>
        <v>-12.199999999999989</v>
      </c>
      <c r="JK95" s="141">
        <f t="shared" si="34"/>
        <v>-2.8478057889822571E-2</v>
      </c>
    </row>
    <row r="96" spans="1:271" ht="15.95" thickBot="1">
      <c r="A96" s="113" t="s">
        <v>105</v>
      </c>
      <c r="B96" s="114">
        <v>1590.9</v>
      </c>
      <c r="C96" s="114">
        <v>1395.5</v>
      </c>
      <c r="D96" s="114">
        <v>1414.6</v>
      </c>
      <c r="E96" s="114">
        <v>1459.3</v>
      </c>
      <c r="F96" s="114">
        <v>1487.7</v>
      </c>
      <c r="G96" s="114">
        <v>1502.2</v>
      </c>
      <c r="H96" s="114">
        <v>1513.7</v>
      </c>
      <c r="I96" s="114">
        <v>1509</v>
      </c>
      <c r="J96" s="114">
        <v>1513.4</v>
      </c>
      <c r="K96" s="115">
        <v>1510.8</v>
      </c>
      <c r="L96" s="115">
        <v>1523.2</v>
      </c>
      <c r="M96" s="116">
        <v>1517.6</v>
      </c>
      <c r="N96" s="116">
        <v>1518.8</v>
      </c>
      <c r="O96" s="116">
        <v>1534.9</v>
      </c>
      <c r="P96" s="116">
        <v>1531.2</v>
      </c>
      <c r="Q96" s="117">
        <v>1538.9</v>
      </c>
      <c r="R96" s="117">
        <v>1540.9</v>
      </c>
      <c r="S96" s="117">
        <v>1553.3</v>
      </c>
      <c r="T96" s="117">
        <v>1556.4</v>
      </c>
      <c r="U96" s="118">
        <v>1565.2</v>
      </c>
      <c r="V96" s="119">
        <v>1562.4</v>
      </c>
      <c r="W96" s="119">
        <v>1565.5</v>
      </c>
      <c r="X96" s="120">
        <v>1567.7</v>
      </c>
      <c r="Y96" s="119">
        <v>1572.8</v>
      </c>
      <c r="Z96" s="121">
        <f t="shared" si="18"/>
        <v>-18.100000000000136</v>
      </c>
      <c r="AA96" s="122">
        <v>79.599999999999994</v>
      </c>
      <c r="AB96" s="122">
        <v>77</v>
      </c>
      <c r="AC96" s="122">
        <v>70.099999999999994</v>
      </c>
      <c r="AD96" s="122">
        <v>71.3</v>
      </c>
      <c r="AE96" s="122">
        <v>69.099999999999994</v>
      </c>
      <c r="AF96" s="122">
        <v>69.099999999999994</v>
      </c>
      <c r="AG96" s="122">
        <v>66.7</v>
      </c>
      <c r="AH96" s="122">
        <v>71.3</v>
      </c>
      <c r="AI96" s="122">
        <v>77.900000000000006</v>
      </c>
      <c r="AJ96" s="122">
        <v>79.3</v>
      </c>
      <c r="AK96" s="122">
        <v>73</v>
      </c>
      <c r="AL96" s="122">
        <v>79.5</v>
      </c>
      <c r="AM96" s="122">
        <v>75.400000000000006</v>
      </c>
      <c r="AN96" s="122">
        <v>75.2</v>
      </c>
      <c r="AO96" s="122">
        <v>75.5</v>
      </c>
      <c r="AP96" s="122">
        <v>74.7</v>
      </c>
      <c r="AQ96" s="122">
        <v>74.599999999999994</v>
      </c>
      <c r="AR96" s="123">
        <v>74.3</v>
      </c>
      <c r="AS96" s="123">
        <v>75.2</v>
      </c>
      <c r="AT96" s="123">
        <v>79.5</v>
      </c>
      <c r="AU96" s="123">
        <v>79.599999999999994</v>
      </c>
      <c r="AV96" s="123">
        <v>79.8</v>
      </c>
      <c r="AW96" s="123">
        <v>80.2</v>
      </c>
      <c r="AX96" s="123">
        <v>81</v>
      </c>
      <c r="AY96" s="123">
        <v>79.400000000000006</v>
      </c>
      <c r="AZ96" s="123">
        <v>79.599999999999994</v>
      </c>
      <c r="BA96" s="122">
        <f t="shared" si="19"/>
        <v>0</v>
      </c>
      <c r="BB96" s="124">
        <f t="shared" si="20"/>
        <v>0</v>
      </c>
      <c r="BC96" s="125">
        <v>224.2</v>
      </c>
      <c r="BD96" s="125">
        <v>223.1</v>
      </c>
      <c r="BE96" s="125">
        <v>226.7</v>
      </c>
      <c r="BF96" s="125">
        <v>212.3</v>
      </c>
      <c r="BG96" s="125">
        <v>215.7</v>
      </c>
      <c r="BH96" s="125">
        <v>217.3</v>
      </c>
      <c r="BI96" s="125">
        <v>218.2</v>
      </c>
      <c r="BJ96" s="125">
        <v>220.9</v>
      </c>
      <c r="BK96" s="125">
        <v>222.4</v>
      </c>
      <c r="BL96" s="125">
        <v>216</v>
      </c>
      <c r="BM96" s="125">
        <v>218.2</v>
      </c>
      <c r="BN96" s="125">
        <v>218.4</v>
      </c>
      <c r="BO96" s="125">
        <v>218.1</v>
      </c>
      <c r="BP96" s="125">
        <v>219.8</v>
      </c>
      <c r="BQ96" s="125">
        <v>219.5</v>
      </c>
      <c r="BR96" s="125">
        <v>220.1</v>
      </c>
      <c r="BS96" s="125">
        <v>220.8</v>
      </c>
      <c r="BT96" s="125">
        <v>222.9</v>
      </c>
      <c r="BU96" s="125">
        <v>221.4</v>
      </c>
      <c r="BV96" s="125">
        <v>223.4</v>
      </c>
      <c r="BW96" s="126">
        <v>224.2</v>
      </c>
      <c r="BX96" s="126">
        <v>218.6</v>
      </c>
      <c r="BY96" s="126">
        <v>219.8</v>
      </c>
      <c r="BZ96" s="126">
        <v>222</v>
      </c>
      <c r="CA96" s="127">
        <v>223.2</v>
      </c>
      <c r="CB96" s="128">
        <v>223.4</v>
      </c>
      <c r="CC96" s="129">
        <v>224.4</v>
      </c>
      <c r="CD96" s="128">
        <v>224.8</v>
      </c>
      <c r="CE96" s="128">
        <v>225.5</v>
      </c>
      <c r="CF96" s="130">
        <f t="shared" si="21"/>
        <v>1.3000000000000114</v>
      </c>
      <c r="CG96" s="131">
        <f t="shared" si="22"/>
        <v>1.633165829145743E-2</v>
      </c>
      <c r="CH96" s="122">
        <v>309.8</v>
      </c>
      <c r="CI96" s="122">
        <v>307.39999999999998</v>
      </c>
      <c r="CJ96" s="122">
        <v>287.89999999999998</v>
      </c>
      <c r="CK96" s="122">
        <v>293.7</v>
      </c>
      <c r="CL96" s="122">
        <v>299.3</v>
      </c>
      <c r="CM96" s="122">
        <v>299.7</v>
      </c>
      <c r="CN96" s="122">
        <v>299.10000000000002</v>
      </c>
      <c r="CO96" s="122">
        <v>301.5</v>
      </c>
      <c r="CP96" s="122">
        <v>305</v>
      </c>
      <c r="CQ96" s="122">
        <v>304.7</v>
      </c>
      <c r="CR96" s="122">
        <v>308.2</v>
      </c>
      <c r="CS96" s="122">
        <v>307.2</v>
      </c>
      <c r="CT96" s="122">
        <v>307.3</v>
      </c>
      <c r="CU96" s="122">
        <v>306.8</v>
      </c>
      <c r="CV96" s="122">
        <v>303.8</v>
      </c>
      <c r="CW96" s="122">
        <v>302.2</v>
      </c>
      <c r="CX96" s="122">
        <v>302.5</v>
      </c>
      <c r="CY96" s="122">
        <v>303</v>
      </c>
      <c r="CZ96" s="122">
        <v>304.10000000000002</v>
      </c>
      <c r="DA96" s="122">
        <v>307</v>
      </c>
      <c r="DB96" s="123">
        <v>308.89999999999998</v>
      </c>
      <c r="DC96" s="123">
        <v>310.8</v>
      </c>
      <c r="DD96" s="132">
        <v>312.39999999999998</v>
      </c>
      <c r="DE96" s="133">
        <v>312.10000000000002</v>
      </c>
      <c r="DF96" s="133">
        <v>314.7</v>
      </c>
      <c r="DG96" s="134">
        <v>315</v>
      </c>
      <c r="DH96" s="134">
        <v>313.7</v>
      </c>
      <c r="DI96" s="135">
        <v>312.89999999999998</v>
      </c>
      <c r="DJ96" s="134">
        <v>312.89999999999998</v>
      </c>
      <c r="DK96" s="136">
        <f t="shared" si="23"/>
        <v>3.0999999999999659</v>
      </c>
      <c r="DL96" s="124">
        <f t="shared" si="24"/>
        <v>1.0006455777921129E-2</v>
      </c>
      <c r="DM96" s="125">
        <v>110.3</v>
      </c>
      <c r="DN96" s="125">
        <v>110.5</v>
      </c>
      <c r="DO96" s="125">
        <v>107.8</v>
      </c>
      <c r="DP96" s="125">
        <v>107.6</v>
      </c>
      <c r="DQ96" s="125">
        <v>106.9</v>
      </c>
      <c r="DR96" s="125">
        <v>107.6</v>
      </c>
      <c r="DS96" s="125">
        <v>107.5</v>
      </c>
      <c r="DT96" s="125">
        <v>108</v>
      </c>
      <c r="DU96" s="125">
        <v>109.3</v>
      </c>
      <c r="DV96" s="125">
        <v>109.8</v>
      </c>
      <c r="DW96" s="125">
        <v>109.6</v>
      </c>
      <c r="DX96" s="125">
        <v>109.8</v>
      </c>
      <c r="DY96" s="125">
        <v>110.2</v>
      </c>
      <c r="DZ96" s="125">
        <v>110.7</v>
      </c>
      <c r="EA96" s="125">
        <v>110.2</v>
      </c>
      <c r="EB96" s="125">
        <v>109.6</v>
      </c>
      <c r="EC96" s="125">
        <v>109.7</v>
      </c>
      <c r="ED96" s="125">
        <v>109.7</v>
      </c>
      <c r="EE96" s="125">
        <v>109.7</v>
      </c>
      <c r="EF96" s="125">
        <v>110.7</v>
      </c>
      <c r="EG96" s="126">
        <v>110.3</v>
      </c>
      <c r="EH96" s="126">
        <v>110.4</v>
      </c>
      <c r="EI96" s="127">
        <v>108.2</v>
      </c>
      <c r="EJ96" s="137">
        <v>108.6</v>
      </c>
      <c r="EK96" s="137">
        <v>108.5</v>
      </c>
      <c r="EL96" s="138">
        <v>108</v>
      </c>
      <c r="EM96" s="138">
        <v>108</v>
      </c>
      <c r="EN96" s="138">
        <v>109.3</v>
      </c>
      <c r="EO96" s="138">
        <v>109.2</v>
      </c>
      <c r="EP96" s="130">
        <f t="shared" si="25"/>
        <v>-1.0999999999999943</v>
      </c>
      <c r="EQ96" s="131">
        <f t="shared" si="26"/>
        <v>-9.9728014505892498E-3</v>
      </c>
      <c r="ER96" s="122">
        <v>140</v>
      </c>
      <c r="ES96" s="122">
        <v>122.4</v>
      </c>
      <c r="ET96" s="122">
        <v>123.8</v>
      </c>
      <c r="EU96" s="122">
        <v>124.9</v>
      </c>
      <c r="EV96" s="122">
        <v>126.8</v>
      </c>
      <c r="EW96" s="122">
        <v>131.4</v>
      </c>
      <c r="EX96" s="122">
        <v>130.80000000000001</v>
      </c>
      <c r="EY96" s="122">
        <v>130.6</v>
      </c>
      <c r="EZ96" s="122">
        <v>132.19999999999999</v>
      </c>
      <c r="FA96" s="122">
        <v>134.69999999999999</v>
      </c>
      <c r="FB96" s="122">
        <v>136.4</v>
      </c>
      <c r="FC96" s="122">
        <v>136</v>
      </c>
      <c r="FD96" s="122">
        <v>135</v>
      </c>
      <c r="FE96" s="122">
        <v>136</v>
      </c>
      <c r="FF96" s="122">
        <v>134.6</v>
      </c>
      <c r="FG96" s="122">
        <v>135.6</v>
      </c>
      <c r="FH96" s="122">
        <v>135.9</v>
      </c>
      <c r="FI96" s="122">
        <v>135.19999999999999</v>
      </c>
      <c r="FJ96" s="122">
        <v>135.4</v>
      </c>
      <c r="FK96" s="122">
        <v>134.9</v>
      </c>
      <c r="FL96" s="123">
        <v>133.5</v>
      </c>
      <c r="FM96" s="123">
        <v>135.1</v>
      </c>
      <c r="FN96" s="123">
        <v>140.4</v>
      </c>
      <c r="FO96" s="123">
        <v>137.69999999999999</v>
      </c>
      <c r="FP96" s="132">
        <v>363.9</v>
      </c>
      <c r="FQ96" s="134">
        <v>140.19999999999999</v>
      </c>
      <c r="FR96" s="134">
        <v>140.69999999999999</v>
      </c>
      <c r="FS96" s="135">
        <v>140.69999999999999</v>
      </c>
      <c r="FT96" s="134">
        <v>140.5</v>
      </c>
      <c r="FU96" s="139">
        <f t="shared" si="27"/>
        <v>0.5</v>
      </c>
      <c r="FV96" s="124">
        <f t="shared" si="28"/>
        <v>3.5714285714285713E-3</v>
      </c>
      <c r="FW96" s="125">
        <v>237.3</v>
      </c>
      <c r="FX96" s="125">
        <v>233.6</v>
      </c>
      <c r="FY96" s="125">
        <v>212.5</v>
      </c>
      <c r="FZ96" s="125">
        <v>211.7</v>
      </c>
      <c r="GA96" s="125">
        <v>221.4</v>
      </c>
      <c r="GB96" s="125">
        <v>225.2</v>
      </c>
      <c r="GC96" s="125">
        <v>224.9</v>
      </c>
      <c r="GD96" s="125">
        <v>224.5</v>
      </c>
      <c r="GE96" s="125">
        <v>225.2</v>
      </c>
      <c r="GF96" s="125">
        <v>220.6</v>
      </c>
      <c r="GG96" s="125">
        <v>220.6</v>
      </c>
      <c r="GH96" s="125">
        <v>221</v>
      </c>
      <c r="GI96" s="125">
        <v>220.9</v>
      </c>
      <c r="GJ96" s="125">
        <v>221.5</v>
      </c>
      <c r="GK96" s="125">
        <v>220.8</v>
      </c>
      <c r="GL96" s="125">
        <v>220.6</v>
      </c>
      <c r="GM96" s="125">
        <v>219.7</v>
      </c>
      <c r="GN96" s="125">
        <v>221.2</v>
      </c>
      <c r="GO96" s="125">
        <v>222.4</v>
      </c>
      <c r="GP96" s="125">
        <v>222.7</v>
      </c>
      <c r="GQ96" s="126">
        <v>223.5</v>
      </c>
      <c r="GR96" s="126">
        <v>223</v>
      </c>
      <c r="GS96" s="127">
        <v>223.7</v>
      </c>
      <c r="GT96" s="137">
        <v>224.9</v>
      </c>
      <c r="GU96" s="137">
        <v>224.6</v>
      </c>
      <c r="GV96" s="138">
        <v>224.3</v>
      </c>
      <c r="GW96" s="138">
        <v>225.2</v>
      </c>
      <c r="GX96" s="138">
        <v>225</v>
      </c>
      <c r="GY96" s="138">
        <v>225</v>
      </c>
      <c r="GZ96" s="130">
        <f t="shared" si="29"/>
        <v>-12.300000000000011</v>
      </c>
      <c r="HA96" s="131">
        <f t="shared" si="30"/>
        <v>-5.1833122629582853E-2</v>
      </c>
      <c r="HB96" s="122">
        <v>145.19999999999999</v>
      </c>
      <c r="HC96" s="122">
        <v>142.19999999999999</v>
      </c>
      <c r="HD96" s="122">
        <v>71.400000000000006</v>
      </c>
      <c r="HE96" s="122">
        <v>84.8</v>
      </c>
      <c r="HF96" s="122">
        <v>104.2</v>
      </c>
      <c r="HG96" s="122">
        <v>113.1</v>
      </c>
      <c r="HH96" s="122">
        <v>114.5</v>
      </c>
      <c r="HI96" s="122">
        <v>119.1</v>
      </c>
      <c r="HJ96" s="122">
        <v>119.3</v>
      </c>
      <c r="HK96" s="122">
        <v>119.6</v>
      </c>
      <c r="HL96" s="122">
        <v>117.7</v>
      </c>
      <c r="HM96" s="122">
        <v>118.7</v>
      </c>
      <c r="HN96" s="122">
        <v>120.2</v>
      </c>
      <c r="HO96" s="122">
        <v>121.9</v>
      </c>
      <c r="HP96" s="122">
        <v>123.6</v>
      </c>
      <c r="HQ96" s="122">
        <v>125.3</v>
      </c>
      <c r="HR96" s="122">
        <v>129.1</v>
      </c>
      <c r="HS96" s="122">
        <v>135</v>
      </c>
      <c r="HT96" s="122">
        <v>131.6</v>
      </c>
      <c r="HU96" s="122">
        <v>132.69999999999999</v>
      </c>
      <c r="HV96" s="123">
        <v>133.69999999999999</v>
      </c>
      <c r="HW96" s="123">
        <v>136.30000000000001</v>
      </c>
      <c r="HX96" s="132">
        <v>135</v>
      </c>
      <c r="HY96" s="133">
        <v>137.9</v>
      </c>
      <c r="HZ96" s="133">
        <v>139.69999999999999</v>
      </c>
      <c r="IA96" s="134">
        <v>137.30000000000001</v>
      </c>
      <c r="IB96" s="134">
        <v>138</v>
      </c>
      <c r="IC96" s="134">
        <v>140.1</v>
      </c>
      <c r="ID96" s="134">
        <v>142.1</v>
      </c>
      <c r="IE96" s="139">
        <f t="shared" si="31"/>
        <v>-3.0999999999999943</v>
      </c>
      <c r="IF96" s="124">
        <f t="shared" si="32"/>
        <v>-2.134986225895313E-2</v>
      </c>
      <c r="IG96" s="125">
        <v>263.39999999999998</v>
      </c>
      <c r="IH96" s="125">
        <v>261.5</v>
      </c>
      <c r="II96" s="125">
        <v>239</v>
      </c>
      <c r="IJ96" s="125">
        <v>233.5</v>
      </c>
      <c r="IK96" s="125">
        <v>241.1</v>
      </c>
      <c r="IL96" s="125">
        <v>249.6</v>
      </c>
      <c r="IM96" s="125">
        <v>252.7</v>
      </c>
      <c r="IN96" s="125">
        <v>255.1</v>
      </c>
      <c r="IO96" s="125">
        <v>253.1</v>
      </c>
      <c r="IP96" s="125">
        <v>251.3</v>
      </c>
      <c r="IQ96" s="125">
        <v>248.7</v>
      </c>
      <c r="IR96" s="125">
        <v>249.3</v>
      </c>
      <c r="IS96" s="125">
        <v>250.5</v>
      </c>
      <c r="IT96" s="125">
        <v>251.5</v>
      </c>
      <c r="IU96" s="125">
        <v>251.9</v>
      </c>
      <c r="IV96" s="125">
        <v>253.1</v>
      </c>
      <c r="IW96" s="125">
        <v>255.6</v>
      </c>
      <c r="IX96" s="125">
        <v>255.4</v>
      </c>
      <c r="IY96" s="125">
        <v>255.4</v>
      </c>
      <c r="IZ96" s="140">
        <v>255.7</v>
      </c>
      <c r="JA96" s="137">
        <v>255.1</v>
      </c>
      <c r="JB96" s="137">
        <v>255.8</v>
      </c>
      <c r="JC96" s="137">
        <v>256.3</v>
      </c>
      <c r="JD96" s="137">
        <v>256.39999999999998</v>
      </c>
      <c r="JE96" s="137">
        <v>257</v>
      </c>
      <c r="JF96" s="138">
        <v>257</v>
      </c>
      <c r="JG96" s="138">
        <v>257.2</v>
      </c>
      <c r="JH96" s="138">
        <v>257.89999999999998</v>
      </c>
      <c r="JI96" s="138">
        <v>260.60000000000002</v>
      </c>
      <c r="JJ96" s="128">
        <f t="shared" si="33"/>
        <v>-2.7999999999999545</v>
      </c>
      <c r="JK96" s="141">
        <f t="shared" si="34"/>
        <v>-1.0630220197418203E-2</v>
      </c>
    </row>
    <row r="97" spans="1:271" ht="15.95" thickBot="1">
      <c r="A97" s="113" t="s">
        <v>106</v>
      </c>
      <c r="B97" s="114">
        <v>1428.8</v>
      </c>
      <c r="C97" s="114">
        <v>1290.2</v>
      </c>
      <c r="D97" s="114">
        <v>1313.9</v>
      </c>
      <c r="E97" s="114">
        <v>1345</v>
      </c>
      <c r="F97" s="114">
        <v>1355.8</v>
      </c>
      <c r="G97" s="114">
        <v>1361.7</v>
      </c>
      <c r="H97" s="114">
        <v>1367.9</v>
      </c>
      <c r="I97" s="114">
        <v>1356.1</v>
      </c>
      <c r="J97" s="114">
        <v>1354.7</v>
      </c>
      <c r="K97" s="115">
        <v>1360.2</v>
      </c>
      <c r="L97" s="115">
        <v>1373.8</v>
      </c>
      <c r="M97" s="116">
        <v>1371.5</v>
      </c>
      <c r="N97" s="116">
        <v>1370.2</v>
      </c>
      <c r="O97" s="116">
        <v>1382.4</v>
      </c>
      <c r="P97" s="116">
        <v>1385.1</v>
      </c>
      <c r="Q97" s="117">
        <v>1387.6</v>
      </c>
      <c r="R97" s="117">
        <v>1388.8</v>
      </c>
      <c r="S97" s="117">
        <v>1375.1</v>
      </c>
      <c r="T97" s="117">
        <v>1385.6</v>
      </c>
      <c r="U97" s="118">
        <v>1392.5</v>
      </c>
      <c r="V97" s="119">
        <v>1392.9</v>
      </c>
      <c r="W97" s="119">
        <v>1393.9</v>
      </c>
      <c r="X97" s="120">
        <v>1393</v>
      </c>
      <c r="Y97" s="119">
        <v>1397.6</v>
      </c>
      <c r="Z97" s="121">
        <f t="shared" si="18"/>
        <v>-31.200000000000045</v>
      </c>
      <c r="AA97" s="122">
        <v>64.900000000000006</v>
      </c>
      <c r="AB97" s="122">
        <v>66.900000000000006</v>
      </c>
      <c r="AC97" s="122">
        <v>61.4</v>
      </c>
      <c r="AD97" s="122">
        <v>63.7</v>
      </c>
      <c r="AE97" s="122">
        <v>61.9</v>
      </c>
      <c r="AF97" s="122">
        <v>62.8</v>
      </c>
      <c r="AG97" s="122">
        <v>62.5</v>
      </c>
      <c r="AH97" s="122">
        <v>63.9</v>
      </c>
      <c r="AI97" s="122">
        <v>64.599999999999994</v>
      </c>
      <c r="AJ97" s="122">
        <v>63.4</v>
      </c>
      <c r="AK97" s="122">
        <v>60.2</v>
      </c>
      <c r="AL97" s="122">
        <v>65.7</v>
      </c>
      <c r="AM97" s="122">
        <v>64.400000000000006</v>
      </c>
      <c r="AN97" s="122">
        <v>65.2</v>
      </c>
      <c r="AO97" s="122">
        <v>64.8</v>
      </c>
      <c r="AP97" s="122">
        <v>63</v>
      </c>
      <c r="AQ97" s="122">
        <v>63.2</v>
      </c>
      <c r="AR97" s="123">
        <v>63.7</v>
      </c>
      <c r="AS97" s="123">
        <v>63.6</v>
      </c>
      <c r="AT97" s="123">
        <v>65.8</v>
      </c>
      <c r="AU97" s="123">
        <v>67.2</v>
      </c>
      <c r="AV97" s="123">
        <v>68.099999999999994</v>
      </c>
      <c r="AW97" s="123">
        <v>67.599999999999994</v>
      </c>
      <c r="AX97" s="123">
        <v>68</v>
      </c>
      <c r="AY97" s="123">
        <v>67.8</v>
      </c>
      <c r="AZ97" s="123">
        <v>67.400000000000006</v>
      </c>
      <c r="BA97" s="122">
        <f t="shared" si="19"/>
        <v>2.5</v>
      </c>
      <c r="BB97" s="124">
        <f t="shared" si="20"/>
        <v>3.8520801232665637E-2</v>
      </c>
      <c r="BC97" s="125">
        <v>170.4</v>
      </c>
      <c r="BD97" s="125">
        <v>168.5</v>
      </c>
      <c r="BE97" s="125">
        <v>167.7</v>
      </c>
      <c r="BF97" s="125">
        <v>156.19999999999999</v>
      </c>
      <c r="BG97" s="125">
        <v>158.1</v>
      </c>
      <c r="BH97" s="125">
        <v>155.1</v>
      </c>
      <c r="BI97" s="125">
        <v>157.30000000000001</v>
      </c>
      <c r="BJ97" s="125">
        <v>156.9</v>
      </c>
      <c r="BK97" s="125">
        <v>156.80000000000001</v>
      </c>
      <c r="BL97" s="125">
        <v>157.19999999999999</v>
      </c>
      <c r="BM97" s="125">
        <v>157</v>
      </c>
      <c r="BN97" s="125">
        <v>157.80000000000001</v>
      </c>
      <c r="BO97" s="125">
        <v>157.30000000000001</v>
      </c>
      <c r="BP97" s="125">
        <v>158.30000000000001</v>
      </c>
      <c r="BQ97" s="125">
        <v>158.19999999999999</v>
      </c>
      <c r="BR97" s="125">
        <v>158.1</v>
      </c>
      <c r="BS97" s="125">
        <v>159.1</v>
      </c>
      <c r="BT97" s="125">
        <v>160.69999999999999</v>
      </c>
      <c r="BU97" s="125">
        <v>163.1</v>
      </c>
      <c r="BV97" s="125">
        <v>162.9</v>
      </c>
      <c r="BW97" s="126">
        <v>163.6</v>
      </c>
      <c r="BX97" s="126">
        <v>164.2</v>
      </c>
      <c r="BY97" s="126">
        <v>162.80000000000001</v>
      </c>
      <c r="BZ97" s="126">
        <v>163.6</v>
      </c>
      <c r="CA97" s="127">
        <v>164.5</v>
      </c>
      <c r="CB97" s="128">
        <v>165</v>
      </c>
      <c r="CC97" s="129">
        <v>165.8</v>
      </c>
      <c r="CD97" s="128">
        <v>166.4</v>
      </c>
      <c r="CE97" s="128">
        <v>167.2</v>
      </c>
      <c r="CF97" s="130">
        <f t="shared" si="21"/>
        <v>-3.2000000000000171</v>
      </c>
      <c r="CG97" s="131">
        <f t="shared" si="22"/>
        <v>-4.9306625577812277E-2</v>
      </c>
      <c r="CH97" s="122">
        <v>267.10000000000002</v>
      </c>
      <c r="CI97" s="122">
        <v>266.7</v>
      </c>
      <c r="CJ97" s="122">
        <v>254</v>
      </c>
      <c r="CK97" s="122">
        <v>258.5</v>
      </c>
      <c r="CL97" s="122">
        <v>263.2</v>
      </c>
      <c r="CM97" s="122">
        <v>263.3</v>
      </c>
      <c r="CN97" s="122">
        <v>266.89999999999998</v>
      </c>
      <c r="CO97" s="122">
        <v>266.60000000000002</v>
      </c>
      <c r="CP97" s="122">
        <v>267.5</v>
      </c>
      <c r="CQ97" s="122">
        <v>262.89999999999998</v>
      </c>
      <c r="CR97" s="122">
        <v>263.39999999999998</v>
      </c>
      <c r="CS97" s="122">
        <v>267.89999999999998</v>
      </c>
      <c r="CT97" s="122">
        <v>266.10000000000002</v>
      </c>
      <c r="CU97" s="122">
        <v>268.39999999999998</v>
      </c>
      <c r="CV97" s="122">
        <v>267.60000000000002</v>
      </c>
      <c r="CW97" s="122">
        <v>266.89999999999998</v>
      </c>
      <c r="CX97" s="122">
        <v>268.60000000000002</v>
      </c>
      <c r="CY97" s="122">
        <v>270.7</v>
      </c>
      <c r="CZ97" s="122">
        <v>270.7</v>
      </c>
      <c r="DA97" s="122">
        <v>274.10000000000002</v>
      </c>
      <c r="DB97" s="123">
        <v>274.8</v>
      </c>
      <c r="DC97" s="123">
        <v>276.60000000000002</v>
      </c>
      <c r="DD97" s="132">
        <v>266.3</v>
      </c>
      <c r="DE97" s="133">
        <v>267.60000000000002</v>
      </c>
      <c r="DF97" s="133">
        <v>270.8</v>
      </c>
      <c r="DG97" s="134">
        <v>270.8</v>
      </c>
      <c r="DH97" s="134">
        <v>271</v>
      </c>
      <c r="DI97" s="135">
        <v>269.8</v>
      </c>
      <c r="DJ97" s="134">
        <v>270.3</v>
      </c>
      <c r="DK97" s="136">
        <f t="shared" si="23"/>
        <v>3.1999999999999886</v>
      </c>
      <c r="DL97" s="124">
        <f t="shared" si="24"/>
        <v>1.1980531636091307E-2</v>
      </c>
      <c r="DM97" s="125">
        <v>78.2</v>
      </c>
      <c r="DN97" s="125">
        <v>77.3</v>
      </c>
      <c r="DO97" s="125">
        <v>76.599999999999994</v>
      </c>
      <c r="DP97" s="125">
        <v>75.8</v>
      </c>
      <c r="DQ97" s="125">
        <v>75.8</v>
      </c>
      <c r="DR97" s="125">
        <v>75</v>
      </c>
      <c r="DS97" s="125">
        <v>74.599999999999994</v>
      </c>
      <c r="DT97" s="125">
        <v>74.2</v>
      </c>
      <c r="DU97" s="125">
        <v>74.599999999999994</v>
      </c>
      <c r="DV97" s="125">
        <v>77.2</v>
      </c>
      <c r="DW97" s="125">
        <v>76.900000000000006</v>
      </c>
      <c r="DX97" s="125">
        <v>76.3</v>
      </c>
      <c r="DY97" s="125">
        <v>75.900000000000006</v>
      </c>
      <c r="DZ97" s="125">
        <v>75.400000000000006</v>
      </c>
      <c r="EA97" s="125">
        <v>75.400000000000006</v>
      </c>
      <c r="EB97" s="125">
        <v>74.900000000000006</v>
      </c>
      <c r="EC97" s="125">
        <v>75.3</v>
      </c>
      <c r="ED97" s="125">
        <v>74.7</v>
      </c>
      <c r="EE97" s="125">
        <v>74.8</v>
      </c>
      <c r="EF97" s="125">
        <v>74.2</v>
      </c>
      <c r="EG97" s="126">
        <v>74.400000000000006</v>
      </c>
      <c r="EH97" s="126">
        <v>74.8</v>
      </c>
      <c r="EI97" s="127">
        <v>74.599999999999994</v>
      </c>
      <c r="EJ97" s="137">
        <v>75.3</v>
      </c>
      <c r="EK97" s="137">
        <v>74.7</v>
      </c>
      <c r="EL97" s="138">
        <v>74.099999999999994</v>
      </c>
      <c r="EM97" s="138">
        <v>74.2</v>
      </c>
      <c r="EN97" s="138">
        <v>72.5</v>
      </c>
      <c r="EO97" s="138">
        <v>72.2</v>
      </c>
      <c r="EP97" s="130">
        <f t="shared" si="25"/>
        <v>-6</v>
      </c>
      <c r="EQ97" s="131">
        <f t="shared" si="26"/>
        <v>-7.6726342710997444E-2</v>
      </c>
      <c r="ER97" s="122">
        <v>175.7</v>
      </c>
      <c r="ES97" s="122">
        <v>166.1</v>
      </c>
      <c r="ET97" s="122">
        <v>167.2</v>
      </c>
      <c r="EU97" s="122">
        <v>167.7</v>
      </c>
      <c r="EV97" s="122">
        <v>171.6</v>
      </c>
      <c r="EW97" s="122">
        <v>172.3</v>
      </c>
      <c r="EX97" s="122">
        <v>172.5</v>
      </c>
      <c r="EY97" s="122">
        <v>174</v>
      </c>
      <c r="EZ97" s="122">
        <v>175.8</v>
      </c>
      <c r="FA97" s="122">
        <v>169</v>
      </c>
      <c r="FB97" s="122">
        <v>170.3</v>
      </c>
      <c r="FC97" s="122">
        <v>170.6</v>
      </c>
      <c r="FD97" s="122">
        <v>171.3</v>
      </c>
      <c r="FE97" s="122">
        <v>173.2</v>
      </c>
      <c r="FF97" s="122">
        <v>173</v>
      </c>
      <c r="FG97" s="122">
        <v>172.4</v>
      </c>
      <c r="FH97" s="122">
        <v>171.7</v>
      </c>
      <c r="FI97" s="122">
        <v>172.3</v>
      </c>
      <c r="FJ97" s="122">
        <v>173.6</v>
      </c>
      <c r="FK97" s="122">
        <v>174</v>
      </c>
      <c r="FL97" s="123">
        <v>173</v>
      </c>
      <c r="FM97" s="123">
        <v>172.7</v>
      </c>
      <c r="FN97" s="123">
        <v>167.9</v>
      </c>
      <c r="FO97" s="123">
        <v>169.1</v>
      </c>
      <c r="FP97" s="132">
        <v>140.1</v>
      </c>
      <c r="FQ97" s="134">
        <v>173.3</v>
      </c>
      <c r="FR97" s="134">
        <v>171.1</v>
      </c>
      <c r="FS97" s="135">
        <v>172.8</v>
      </c>
      <c r="FT97" s="134">
        <v>171.3</v>
      </c>
      <c r="FU97" s="139">
        <f t="shared" si="27"/>
        <v>-4.3999999999999773</v>
      </c>
      <c r="FV97" s="124">
        <f t="shared" si="28"/>
        <v>-2.5042686397267942E-2</v>
      </c>
      <c r="FW97" s="125">
        <v>205.2</v>
      </c>
      <c r="FX97" s="125">
        <v>201.7</v>
      </c>
      <c r="FY97" s="125">
        <v>180.6</v>
      </c>
      <c r="FZ97" s="125">
        <v>186.6</v>
      </c>
      <c r="GA97" s="125">
        <v>191.7</v>
      </c>
      <c r="GB97" s="125">
        <v>194.8</v>
      </c>
      <c r="GC97" s="125">
        <v>195.9</v>
      </c>
      <c r="GD97" s="125">
        <v>196.8</v>
      </c>
      <c r="GE97" s="125">
        <v>195.4</v>
      </c>
      <c r="GF97" s="125">
        <v>197.5</v>
      </c>
      <c r="GG97" s="125">
        <v>196.5</v>
      </c>
      <c r="GH97" s="125">
        <v>198.1</v>
      </c>
      <c r="GI97" s="125">
        <v>197.9</v>
      </c>
      <c r="GJ97" s="125">
        <v>199.3</v>
      </c>
      <c r="GK97" s="125">
        <v>198.8</v>
      </c>
      <c r="GL97" s="125">
        <v>198.8</v>
      </c>
      <c r="GM97" s="125">
        <v>197</v>
      </c>
      <c r="GN97" s="125">
        <v>197.9</v>
      </c>
      <c r="GO97" s="125">
        <v>198.1</v>
      </c>
      <c r="GP97" s="125">
        <v>198</v>
      </c>
      <c r="GQ97" s="126">
        <v>198.6</v>
      </c>
      <c r="GR97" s="126">
        <v>198.6</v>
      </c>
      <c r="GS97" s="127">
        <v>195.3</v>
      </c>
      <c r="GT97" s="137">
        <v>196.2</v>
      </c>
      <c r="GU97" s="137">
        <v>196.3</v>
      </c>
      <c r="GV97" s="138">
        <v>196.2</v>
      </c>
      <c r="GW97" s="138">
        <v>196.8</v>
      </c>
      <c r="GX97" s="138">
        <v>197</v>
      </c>
      <c r="GY97" s="138">
        <v>198.9</v>
      </c>
      <c r="GZ97" s="130">
        <f t="shared" si="29"/>
        <v>-6.2999999999999829</v>
      </c>
      <c r="HA97" s="131">
        <f t="shared" si="30"/>
        <v>-3.0701754385964831E-2</v>
      </c>
      <c r="HB97" s="122">
        <v>130.9</v>
      </c>
      <c r="HC97" s="122">
        <v>127.4</v>
      </c>
      <c r="HD97" s="122">
        <v>79</v>
      </c>
      <c r="HE97" s="122">
        <v>92</v>
      </c>
      <c r="HF97" s="122">
        <v>108.1</v>
      </c>
      <c r="HG97" s="122">
        <v>113</v>
      </c>
      <c r="HH97" s="122">
        <v>113.1</v>
      </c>
      <c r="HI97" s="122">
        <v>113.9</v>
      </c>
      <c r="HJ97" s="122">
        <v>115.8</v>
      </c>
      <c r="HK97" s="122">
        <v>111.3</v>
      </c>
      <c r="HL97" s="122">
        <v>109.9</v>
      </c>
      <c r="HM97" s="122">
        <v>111.3</v>
      </c>
      <c r="HN97" s="122">
        <v>114.1</v>
      </c>
      <c r="HO97" s="122">
        <v>115.7</v>
      </c>
      <c r="HP97" s="122">
        <v>115.7</v>
      </c>
      <c r="HQ97" s="122">
        <v>115.9</v>
      </c>
      <c r="HR97" s="122">
        <v>116.7</v>
      </c>
      <c r="HS97" s="122">
        <v>117.7</v>
      </c>
      <c r="HT97" s="122">
        <v>118.7</v>
      </c>
      <c r="HU97" s="122">
        <v>120</v>
      </c>
      <c r="HV97" s="123">
        <v>120.5</v>
      </c>
      <c r="HW97" s="123">
        <v>121.7</v>
      </c>
      <c r="HX97" s="132">
        <v>124</v>
      </c>
      <c r="HY97" s="133">
        <v>123.6</v>
      </c>
      <c r="HZ97" s="133">
        <v>123.9</v>
      </c>
      <c r="IA97" s="134">
        <v>123.9</v>
      </c>
      <c r="IB97" s="134">
        <v>124.6</v>
      </c>
      <c r="IC97" s="134">
        <v>124</v>
      </c>
      <c r="ID97" s="134">
        <v>123.6</v>
      </c>
      <c r="IE97" s="139">
        <f t="shared" si="31"/>
        <v>-7.3000000000000114</v>
      </c>
      <c r="IF97" s="124">
        <f t="shared" si="32"/>
        <v>-5.5767761650114676E-2</v>
      </c>
      <c r="IG97" s="125">
        <v>260.10000000000002</v>
      </c>
      <c r="IH97" s="125">
        <v>260.8</v>
      </c>
      <c r="II97" s="125">
        <v>252.4</v>
      </c>
      <c r="IJ97" s="125">
        <v>246.7</v>
      </c>
      <c r="IK97" s="125">
        <v>244.5</v>
      </c>
      <c r="IL97" s="125">
        <v>249.4</v>
      </c>
      <c r="IM97" s="125">
        <v>253.6</v>
      </c>
      <c r="IN97" s="125">
        <v>247.1</v>
      </c>
      <c r="IO97" s="125">
        <v>248.2</v>
      </c>
      <c r="IP97" s="125">
        <v>246.8</v>
      </c>
      <c r="IQ97" s="125">
        <v>245.4</v>
      </c>
      <c r="IR97" s="125">
        <v>247.1</v>
      </c>
      <c r="IS97" s="125">
        <v>246.4</v>
      </c>
      <c r="IT97" s="125">
        <v>247</v>
      </c>
      <c r="IU97" s="125">
        <v>247.1</v>
      </c>
      <c r="IV97" s="125">
        <v>247.5</v>
      </c>
      <c r="IW97" s="125">
        <v>251.4</v>
      </c>
      <c r="IX97" s="125">
        <v>252.6</v>
      </c>
      <c r="IY97" s="125">
        <v>251.7</v>
      </c>
      <c r="IZ97" s="140">
        <v>251</v>
      </c>
      <c r="JA97" s="137">
        <v>248.9</v>
      </c>
      <c r="JB97" s="137">
        <v>248.7</v>
      </c>
      <c r="JC97" s="137">
        <v>247.2</v>
      </c>
      <c r="JD97" s="137">
        <v>250.5</v>
      </c>
      <c r="JE97" s="137">
        <v>249.3</v>
      </c>
      <c r="JF97" s="138">
        <v>248.8</v>
      </c>
      <c r="JG97" s="138">
        <v>249.4</v>
      </c>
      <c r="JH97" s="138">
        <v>249.4</v>
      </c>
      <c r="JI97" s="138">
        <v>253.3</v>
      </c>
      <c r="JJ97" s="128">
        <f t="shared" si="33"/>
        <v>-6.8000000000000114</v>
      </c>
      <c r="JK97" s="141">
        <f t="shared" si="34"/>
        <v>-2.6143790849673245E-2</v>
      </c>
    </row>
    <row r="98" spans="1:271" ht="15.95" thickBot="1">
      <c r="A98" s="113" t="s">
        <v>107</v>
      </c>
      <c r="B98" s="114">
        <v>1957</v>
      </c>
      <c r="C98" s="114">
        <v>1620.7</v>
      </c>
      <c r="D98" s="114">
        <v>1653.1</v>
      </c>
      <c r="E98" s="114">
        <v>1764.2</v>
      </c>
      <c r="F98" s="114">
        <v>1791.5</v>
      </c>
      <c r="G98" s="114">
        <v>1827.3</v>
      </c>
      <c r="H98" s="114">
        <v>1838.5</v>
      </c>
      <c r="I98" s="114">
        <v>1856.5</v>
      </c>
      <c r="J98" s="114">
        <v>1841.8</v>
      </c>
      <c r="K98" s="115">
        <v>1857.7</v>
      </c>
      <c r="L98" s="115">
        <v>1861.1</v>
      </c>
      <c r="M98" s="116">
        <v>1860.3</v>
      </c>
      <c r="N98" s="116">
        <v>1863.7</v>
      </c>
      <c r="O98" s="116">
        <v>1860.4</v>
      </c>
      <c r="P98" s="116">
        <v>1878.3</v>
      </c>
      <c r="Q98" s="117">
        <v>1881.9</v>
      </c>
      <c r="R98" s="117">
        <v>1888.1</v>
      </c>
      <c r="S98" s="117">
        <v>1921.8</v>
      </c>
      <c r="T98" s="117">
        <v>1929.9</v>
      </c>
      <c r="U98" s="152">
        <v>1936.2</v>
      </c>
      <c r="V98" s="119">
        <v>1940.6</v>
      </c>
      <c r="W98" s="119">
        <v>1942.7</v>
      </c>
      <c r="X98" s="120">
        <v>1937.6</v>
      </c>
      <c r="Y98" s="119">
        <v>1947.6</v>
      </c>
      <c r="Z98" s="121">
        <f t="shared" si="18"/>
        <v>-9.4000000000000909</v>
      </c>
      <c r="AA98" s="122">
        <v>81.3</v>
      </c>
      <c r="AB98" s="122">
        <v>80</v>
      </c>
      <c r="AC98" s="122">
        <v>73.5</v>
      </c>
      <c r="AD98" s="122">
        <v>77.099999999999994</v>
      </c>
      <c r="AE98" s="122">
        <v>79.3</v>
      </c>
      <c r="AF98" s="122">
        <v>80.3</v>
      </c>
      <c r="AG98" s="122">
        <v>81.900000000000006</v>
      </c>
      <c r="AH98" s="122">
        <v>85.2</v>
      </c>
      <c r="AI98" s="122">
        <v>79</v>
      </c>
      <c r="AJ98" s="122">
        <v>79.2</v>
      </c>
      <c r="AK98" s="122">
        <v>78.7</v>
      </c>
      <c r="AL98" s="122">
        <v>78.2</v>
      </c>
      <c r="AM98" s="122">
        <v>79.599999999999994</v>
      </c>
      <c r="AN98" s="122">
        <v>80.7</v>
      </c>
      <c r="AO98" s="122">
        <v>81.5</v>
      </c>
      <c r="AP98" s="122">
        <v>80.599999999999994</v>
      </c>
      <c r="AQ98" s="122">
        <v>81.8</v>
      </c>
      <c r="AR98" s="123">
        <v>81.599999999999994</v>
      </c>
      <c r="AS98" s="123">
        <v>82.5</v>
      </c>
      <c r="AT98" s="123">
        <v>80.2</v>
      </c>
      <c r="AU98" s="123">
        <v>79.900000000000006</v>
      </c>
      <c r="AV98" s="123">
        <v>79.2</v>
      </c>
      <c r="AW98" s="123">
        <v>77.900000000000006</v>
      </c>
      <c r="AX98" s="123">
        <v>76.400000000000006</v>
      </c>
      <c r="AY98" s="123">
        <v>76.7</v>
      </c>
      <c r="AZ98" s="123">
        <v>76.8</v>
      </c>
      <c r="BA98" s="122">
        <f t="shared" si="19"/>
        <v>-4.5</v>
      </c>
      <c r="BB98" s="124">
        <f t="shared" si="20"/>
        <v>-5.5350553505535055E-2</v>
      </c>
      <c r="BC98" s="125">
        <v>250.7</v>
      </c>
      <c r="BD98" s="125">
        <v>251.3</v>
      </c>
      <c r="BE98" s="125">
        <v>252.2</v>
      </c>
      <c r="BF98" s="125">
        <v>196.8</v>
      </c>
      <c r="BG98" s="125">
        <v>237</v>
      </c>
      <c r="BH98" s="125">
        <v>238.9</v>
      </c>
      <c r="BI98" s="125">
        <v>236.8</v>
      </c>
      <c r="BJ98" s="125">
        <v>238.5</v>
      </c>
      <c r="BK98" s="125">
        <v>238.6</v>
      </c>
      <c r="BL98" s="125">
        <v>240.6</v>
      </c>
      <c r="BM98" s="125">
        <v>242.1</v>
      </c>
      <c r="BN98" s="125">
        <v>240</v>
      </c>
      <c r="BO98" s="125">
        <v>241.6</v>
      </c>
      <c r="BP98" s="125">
        <v>243.5</v>
      </c>
      <c r="BQ98" s="125">
        <v>242.2</v>
      </c>
      <c r="BR98" s="125">
        <v>243.4</v>
      </c>
      <c r="BS98" s="125">
        <v>242.1</v>
      </c>
      <c r="BT98" s="125">
        <v>245.2</v>
      </c>
      <c r="BU98" s="125">
        <v>250.3</v>
      </c>
      <c r="BV98" s="125">
        <v>250.2</v>
      </c>
      <c r="BW98" s="126">
        <v>251.2</v>
      </c>
      <c r="BX98" s="126">
        <v>249.5</v>
      </c>
      <c r="BY98" s="126">
        <v>241.6</v>
      </c>
      <c r="BZ98" s="126">
        <v>238.7</v>
      </c>
      <c r="CA98" s="127">
        <v>241.1</v>
      </c>
      <c r="CB98" s="128">
        <v>237.4</v>
      </c>
      <c r="CC98" s="129">
        <v>243.2</v>
      </c>
      <c r="CD98" s="128">
        <v>240.4</v>
      </c>
      <c r="CE98" s="128">
        <v>243.4</v>
      </c>
      <c r="CF98" s="130">
        <f t="shared" si="21"/>
        <v>-7.2999999999999829</v>
      </c>
      <c r="CG98" s="131">
        <f t="shared" si="22"/>
        <v>-8.9790897908978887E-2</v>
      </c>
      <c r="CH98" s="122">
        <v>405.7</v>
      </c>
      <c r="CI98" s="122">
        <v>396.6</v>
      </c>
      <c r="CJ98" s="122">
        <v>352</v>
      </c>
      <c r="CK98" s="122">
        <v>356.2</v>
      </c>
      <c r="CL98" s="122">
        <v>374.5</v>
      </c>
      <c r="CM98" s="122">
        <v>375.8</v>
      </c>
      <c r="CN98" s="122">
        <v>385.4</v>
      </c>
      <c r="CO98" s="122">
        <v>385.1</v>
      </c>
      <c r="CP98" s="122">
        <v>385.8</v>
      </c>
      <c r="CQ98" s="122">
        <v>401.6</v>
      </c>
      <c r="CR98" s="122">
        <v>404.5</v>
      </c>
      <c r="CS98" s="122">
        <v>404.5</v>
      </c>
      <c r="CT98" s="122">
        <v>403</v>
      </c>
      <c r="CU98" s="122">
        <v>404.4</v>
      </c>
      <c r="CV98" s="122">
        <v>403.2</v>
      </c>
      <c r="CW98" s="122">
        <v>404.9</v>
      </c>
      <c r="CX98" s="122">
        <v>405.6</v>
      </c>
      <c r="CY98" s="122">
        <v>405.8</v>
      </c>
      <c r="CZ98" s="122">
        <v>407.1</v>
      </c>
      <c r="DA98" s="122">
        <v>410.1</v>
      </c>
      <c r="DB98" s="123">
        <v>413.2</v>
      </c>
      <c r="DC98" s="123">
        <v>414.7</v>
      </c>
      <c r="DD98" s="132">
        <v>419</v>
      </c>
      <c r="DE98" s="133">
        <v>421.6</v>
      </c>
      <c r="DF98" s="133">
        <v>424.2</v>
      </c>
      <c r="DG98" s="134">
        <v>427.2</v>
      </c>
      <c r="DH98" s="134">
        <v>423.8</v>
      </c>
      <c r="DI98" s="135">
        <v>420.4</v>
      </c>
      <c r="DJ98" s="134">
        <v>421.4</v>
      </c>
      <c r="DK98" s="136">
        <f t="shared" si="23"/>
        <v>15.699999999999989</v>
      </c>
      <c r="DL98" s="124">
        <f t="shared" si="24"/>
        <v>3.869854572344094E-2</v>
      </c>
      <c r="DM98" s="125">
        <v>94.6</v>
      </c>
      <c r="DN98" s="125">
        <v>92.7</v>
      </c>
      <c r="DO98" s="125">
        <v>86.7</v>
      </c>
      <c r="DP98" s="125">
        <v>86.8</v>
      </c>
      <c r="DQ98" s="125">
        <v>87.4</v>
      </c>
      <c r="DR98" s="125">
        <v>87</v>
      </c>
      <c r="DS98" s="125">
        <v>87.9</v>
      </c>
      <c r="DT98" s="125">
        <v>87.7</v>
      </c>
      <c r="DU98" s="125">
        <v>88.6</v>
      </c>
      <c r="DV98" s="125">
        <v>94</v>
      </c>
      <c r="DW98" s="125">
        <v>94</v>
      </c>
      <c r="DX98" s="125">
        <v>95.4</v>
      </c>
      <c r="DY98" s="125">
        <v>95.1</v>
      </c>
      <c r="DZ98" s="125">
        <v>95.8</v>
      </c>
      <c r="EA98" s="125">
        <v>94.6</v>
      </c>
      <c r="EB98" s="125">
        <v>94.9</v>
      </c>
      <c r="EC98" s="125">
        <v>95.6</v>
      </c>
      <c r="ED98" s="125">
        <v>95.6</v>
      </c>
      <c r="EE98" s="125">
        <v>95.6</v>
      </c>
      <c r="EF98" s="125">
        <v>94.9</v>
      </c>
      <c r="EG98" s="126">
        <v>94.7</v>
      </c>
      <c r="EH98" s="126">
        <v>94.6</v>
      </c>
      <c r="EI98" s="127">
        <v>95.7</v>
      </c>
      <c r="EJ98" s="137">
        <v>95.3</v>
      </c>
      <c r="EK98" s="137">
        <v>95.3</v>
      </c>
      <c r="EL98" s="138">
        <v>96.5</v>
      </c>
      <c r="EM98" s="138">
        <v>97.3</v>
      </c>
      <c r="EN98" s="138">
        <v>96.8</v>
      </c>
      <c r="EO98" s="138">
        <v>97.1</v>
      </c>
      <c r="EP98" s="130">
        <f t="shared" si="25"/>
        <v>2.5</v>
      </c>
      <c r="EQ98" s="131">
        <f t="shared" si="26"/>
        <v>2.6427061310782242E-2</v>
      </c>
      <c r="ER98" s="122">
        <v>218</v>
      </c>
      <c r="ES98" s="122">
        <v>184.5</v>
      </c>
      <c r="ET98" s="122">
        <v>175.3</v>
      </c>
      <c r="EU98" s="122">
        <v>175.6</v>
      </c>
      <c r="EV98" s="122">
        <v>183.9</v>
      </c>
      <c r="EW98" s="122">
        <v>184.9</v>
      </c>
      <c r="EX98" s="122">
        <v>192.3</v>
      </c>
      <c r="EY98" s="122">
        <v>191.8</v>
      </c>
      <c r="EZ98" s="122">
        <v>193.9</v>
      </c>
      <c r="FA98" s="122">
        <v>211.3</v>
      </c>
      <c r="FB98" s="122">
        <v>209.1</v>
      </c>
      <c r="FC98" s="122">
        <v>211.5</v>
      </c>
      <c r="FD98" s="122">
        <v>212.5</v>
      </c>
      <c r="FE98" s="122">
        <v>213.2</v>
      </c>
      <c r="FF98" s="122">
        <v>212</v>
      </c>
      <c r="FG98" s="122">
        <v>211.2</v>
      </c>
      <c r="FH98" s="122">
        <v>205.7</v>
      </c>
      <c r="FI98" s="122">
        <v>206.9</v>
      </c>
      <c r="FJ98" s="122">
        <v>208.1</v>
      </c>
      <c r="FK98" s="122">
        <v>206.2</v>
      </c>
      <c r="FL98" s="123">
        <v>204.8</v>
      </c>
      <c r="FM98" s="123">
        <v>206.8</v>
      </c>
      <c r="FN98" s="123">
        <v>219.5</v>
      </c>
      <c r="FO98" s="123">
        <v>224.5</v>
      </c>
      <c r="FP98" s="132">
        <v>172.2</v>
      </c>
      <c r="FQ98" s="134">
        <v>227.4</v>
      </c>
      <c r="FR98" s="134">
        <v>228.8</v>
      </c>
      <c r="FS98" s="135">
        <v>231</v>
      </c>
      <c r="FT98" s="134">
        <v>232</v>
      </c>
      <c r="FU98" s="139">
        <f t="shared" si="27"/>
        <v>14</v>
      </c>
      <c r="FV98" s="124">
        <f t="shared" si="28"/>
        <v>6.4220183486238536E-2</v>
      </c>
      <c r="FW98" s="125">
        <v>290.8</v>
      </c>
      <c r="FX98" s="125">
        <v>285.5</v>
      </c>
      <c r="FY98" s="125">
        <v>250.8</v>
      </c>
      <c r="FZ98" s="125">
        <v>252.5</v>
      </c>
      <c r="GA98" s="125">
        <v>263.60000000000002</v>
      </c>
      <c r="GB98" s="125">
        <v>272.60000000000002</v>
      </c>
      <c r="GC98" s="125">
        <v>275.2</v>
      </c>
      <c r="GD98" s="125">
        <v>276</v>
      </c>
      <c r="GE98" s="125">
        <v>273.8</v>
      </c>
      <c r="GF98" s="125">
        <v>275.60000000000002</v>
      </c>
      <c r="GG98" s="125">
        <v>277.2</v>
      </c>
      <c r="GH98" s="125">
        <v>275.5</v>
      </c>
      <c r="GI98" s="125">
        <v>276.2</v>
      </c>
      <c r="GJ98" s="125">
        <v>275.5</v>
      </c>
      <c r="GK98" s="125">
        <v>275.89999999999998</v>
      </c>
      <c r="GL98" s="125">
        <v>277.39999999999998</v>
      </c>
      <c r="GM98" s="125">
        <v>277.60000000000002</v>
      </c>
      <c r="GN98" s="125">
        <v>278.3</v>
      </c>
      <c r="GO98" s="125">
        <v>280.2</v>
      </c>
      <c r="GP98" s="125">
        <v>280.10000000000002</v>
      </c>
      <c r="GQ98" s="126">
        <v>283</v>
      </c>
      <c r="GR98" s="126">
        <v>282.89999999999998</v>
      </c>
      <c r="GS98" s="127">
        <v>282.10000000000002</v>
      </c>
      <c r="GT98" s="137">
        <v>283.39999999999998</v>
      </c>
      <c r="GU98" s="137">
        <v>283.10000000000002</v>
      </c>
      <c r="GV98" s="138">
        <v>285.89999999999998</v>
      </c>
      <c r="GW98" s="138">
        <v>286.39999999999998</v>
      </c>
      <c r="GX98" s="138">
        <v>287</v>
      </c>
      <c r="GY98" s="138">
        <v>287.5</v>
      </c>
      <c r="GZ98" s="130">
        <f t="shared" si="29"/>
        <v>-3.3000000000000114</v>
      </c>
      <c r="HA98" s="131">
        <f t="shared" si="30"/>
        <v>-1.1348005502063312E-2</v>
      </c>
      <c r="HB98" s="122">
        <v>204.8</v>
      </c>
      <c r="HC98" s="122">
        <v>194.5</v>
      </c>
      <c r="HD98" s="122">
        <v>112.4</v>
      </c>
      <c r="HE98" s="122">
        <v>132.6</v>
      </c>
      <c r="HF98" s="122">
        <v>167.3</v>
      </c>
      <c r="HG98" s="122">
        <v>181.8</v>
      </c>
      <c r="HH98" s="122">
        <v>181.6</v>
      </c>
      <c r="HI98" s="122">
        <v>187.1</v>
      </c>
      <c r="HJ98" s="122">
        <v>192.2</v>
      </c>
      <c r="HK98" s="122">
        <v>169.5</v>
      </c>
      <c r="HL98" s="122">
        <v>158.19999999999999</v>
      </c>
      <c r="HM98" s="122">
        <v>167.1</v>
      </c>
      <c r="HN98" s="122">
        <v>166.9</v>
      </c>
      <c r="HO98" s="122">
        <v>166</v>
      </c>
      <c r="HP98" s="122">
        <v>166.2</v>
      </c>
      <c r="HQ98" s="122">
        <v>169.6</v>
      </c>
      <c r="HR98" s="122">
        <v>173.2</v>
      </c>
      <c r="HS98" s="122">
        <v>174.7</v>
      </c>
      <c r="HT98" s="122">
        <v>171.9</v>
      </c>
      <c r="HU98" s="122">
        <v>171.1</v>
      </c>
      <c r="HV98" s="123">
        <v>171</v>
      </c>
      <c r="HW98" s="123">
        <v>174.5</v>
      </c>
      <c r="HX98" s="132">
        <v>194.6</v>
      </c>
      <c r="HY98" s="133">
        <v>195.2</v>
      </c>
      <c r="HZ98" s="133">
        <v>197.2</v>
      </c>
      <c r="IA98" s="134">
        <v>197.9</v>
      </c>
      <c r="IB98" s="134">
        <v>196.8</v>
      </c>
      <c r="IC98" s="134">
        <v>195.5</v>
      </c>
      <c r="ID98" s="134">
        <v>199.4</v>
      </c>
      <c r="IE98" s="139">
        <f t="shared" si="31"/>
        <v>-5.4000000000000057</v>
      </c>
      <c r="IF98" s="124">
        <f t="shared" si="32"/>
        <v>-2.6367187500000028E-2</v>
      </c>
      <c r="IG98" s="125">
        <v>312.10000000000002</v>
      </c>
      <c r="IH98" s="125">
        <v>310.89999999999998</v>
      </c>
      <c r="II98" s="125">
        <v>294.8</v>
      </c>
      <c r="IJ98" s="125">
        <v>282.89999999999998</v>
      </c>
      <c r="IK98" s="125">
        <v>281.5</v>
      </c>
      <c r="IL98" s="125">
        <v>281.8</v>
      </c>
      <c r="IM98" s="125">
        <v>295.39999999999998</v>
      </c>
      <c r="IN98" s="125">
        <v>288.39999999999998</v>
      </c>
      <c r="IO98" s="125">
        <v>289.10000000000002</v>
      </c>
      <c r="IP98" s="125">
        <v>296.10000000000002</v>
      </c>
      <c r="IQ98" s="125">
        <v>289</v>
      </c>
      <c r="IR98" s="125">
        <v>290.10000000000002</v>
      </c>
      <c r="IS98" s="125">
        <v>294.8</v>
      </c>
      <c r="IT98" s="125">
        <v>295</v>
      </c>
      <c r="IU98" s="125">
        <v>296.89999999999998</v>
      </c>
      <c r="IV98" s="125">
        <v>293.39999999999998</v>
      </c>
      <c r="IW98" s="125">
        <v>293.60000000000002</v>
      </c>
      <c r="IX98" s="125">
        <v>282.5</v>
      </c>
      <c r="IY98" s="125">
        <v>293.89999999999998</v>
      </c>
      <c r="IZ98" s="140">
        <v>297.2</v>
      </c>
      <c r="JA98" s="137">
        <v>298.39999999999998</v>
      </c>
      <c r="JB98" s="137">
        <v>299.2</v>
      </c>
      <c r="JC98" s="137">
        <v>298</v>
      </c>
      <c r="JD98" s="137">
        <v>299.39999999999998</v>
      </c>
      <c r="JE98" s="137">
        <v>299.2</v>
      </c>
      <c r="JF98" s="138">
        <v>299.10000000000002</v>
      </c>
      <c r="JG98" s="138">
        <v>299.39999999999998</v>
      </c>
      <c r="JH98" s="138">
        <v>298</v>
      </c>
      <c r="JI98" s="138">
        <v>298.5</v>
      </c>
      <c r="JJ98" s="128">
        <f t="shared" si="33"/>
        <v>-13.600000000000023</v>
      </c>
      <c r="JK98" s="141">
        <f t="shared" si="34"/>
        <v>-4.3575776994553096E-2</v>
      </c>
    </row>
    <row r="99" spans="1:271" ht="15.95" thickBot="1">
      <c r="A99" s="113" t="s">
        <v>108</v>
      </c>
      <c r="B99" s="114">
        <v>1993.5</v>
      </c>
      <c r="C99" s="114">
        <v>1722.4</v>
      </c>
      <c r="D99" s="114">
        <v>1755.4</v>
      </c>
      <c r="E99" s="114">
        <v>1816.9</v>
      </c>
      <c r="F99" s="114">
        <v>1836.7</v>
      </c>
      <c r="G99" s="114">
        <v>1855.7</v>
      </c>
      <c r="H99" s="114">
        <v>1879.1</v>
      </c>
      <c r="I99" s="114">
        <v>1830.7</v>
      </c>
      <c r="J99" s="114">
        <v>1834.6</v>
      </c>
      <c r="K99" s="115">
        <v>1834.9</v>
      </c>
      <c r="L99" s="115">
        <v>1835.3</v>
      </c>
      <c r="M99" s="116">
        <v>1833.9</v>
      </c>
      <c r="N99" s="116">
        <v>1832.2</v>
      </c>
      <c r="O99" s="116">
        <v>1847.2</v>
      </c>
      <c r="P99" s="116">
        <v>1847.6</v>
      </c>
      <c r="Q99" s="117">
        <v>1820.3</v>
      </c>
      <c r="R99" s="117">
        <v>1856.8</v>
      </c>
      <c r="S99" s="117">
        <v>1896.4</v>
      </c>
      <c r="T99" s="117">
        <v>1902.4</v>
      </c>
      <c r="U99" s="118">
        <v>1905.2</v>
      </c>
      <c r="V99" s="119">
        <v>1906.5</v>
      </c>
      <c r="W99" s="119">
        <v>1908.9</v>
      </c>
      <c r="X99" s="120">
        <v>1909.6</v>
      </c>
      <c r="Y99" s="119">
        <v>1903.8</v>
      </c>
      <c r="Z99" s="121">
        <f t="shared" si="18"/>
        <v>-89.700000000000045</v>
      </c>
      <c r="AA99" s="122">
        <v>137</v>
      </c>
      <c r="AB99" s="122">
        <v>138.30000000000001</v>
      </c>
      <c r="AC99" s="122">
        <v>119.8</v>
      </c>
      <c r="AD99" s="122">
        <v>125.2</v>
      </c>
      <c r="AE99" s="122">
        <v>121.9</v>
      </c>
      <c r="AF99" s="122">
        <v>121.9</v>
      </c>
      <c r="AG99" s="122">
        <v>127.4</v>
      </c>
      <c r="AH99" s="122">
        <v>133.4</v>
      </c>
      <c r="AI99" s="122">
        <v>118.2</v>
      </c>
      <c r="AJ99" s="122">
        <v>117.2</v>
      </c>
      <c r="AK99" s="122">
        <v>116.5</v>
      </c>
      <c r="AL99" s="122">
        <v>117.2</v>
      </c>
      <c r="AM99" s="122">
        <v>116.5</v>
      </c>
      <c r="AN99" s="122">
        <v>115.3</v>
      </c>
      <c r="AO99" s="122">
        <v>116.3</v>
      </c>
      <c r="AP99" s="122">
        <v>115.9</v>
      </c>
      <c r="AQ99" s="122">
        <v>115.5</v>
      </c>
      <c r="AR99" s="123">
        <v>119.4</v>
      </c>
      <c r="AS99" s="123">
        <v>116.3</v>
      </c>
      <c r="AT99" s="123">
        <v>133.5</v>
      </c>
      <c r="AU99" s="123">
        <v>131.80000000000001</v>
      </c>
      <c r="AV99" s="123">
        <v>132.6</v>
      </c>
      <c r="AW99" s="123">
        <v>134.4</v>
      </c>
      <c r="AX99" s="123">
        <v>134.19999999999999</v>
      </c>
      <c r="AY99" s="123">
        <v>132.69999999999999</v>
      </c>
      <c r="AZ99" s="123">
        <v>131.80000000000001</v>
      </c>
      <c r="BA99" s="122">
        <f t="shared" si="19"/>
        <v>-5.1999999999999886</v>
      </c>
      <c r="BB99" s="124">
        <f t="shared" si="20"/>
        <v>-3.7956204379561959E-2</v>
      </c>
      <c r="BC99" s="125">
        <v>138.1</v>
      </c>
      <c r="BD99" s="125">
        <v>135.6</v>
      </c>
      <c r="BE99" s="125">
        <v>137.80000000000001</v>
      </c>
      <c r="BF99" s="125">
        <v>127</v>
      </c>
      <c r="BG99" s="125">
        <v>128</v>
      </c>
      <c r="BH99" s="125">
        <v>128.6</v>
      </c>
      <c r="BI99" s="125">
        <v>128.30000000000001</v>
      </c>
      <c r="BJ99" s="125">
        <v>128.30000000000001</v>
      </c>
      <c r="BK99" s="125">
        <v>129</v>
      </c>
      <c r="BL99" s="125">
        <v>128.5</v>
      </c>
      <c r="BM99" s="125">
        <v>130.1</v>
      </c>
      <c r="BN99" s="125">
        <v>128.19999999999999</v>
      </c>
      <c r="BO99" s="125">
        <v>127</v>
      </c>
      <c r="BP99" s="125">
        <v>126.8</v>
      </c>
      <c r="BQ99" s="125">
        <v>127</v>
      </c>
      <c r="BR99" s="125">
        <v>125.6</v>
      </c>
      <c r="BS99" s="125">
        <v>125.6</v>
      </c>
      <c r="BT99" s="125">
        <v>125.1</v>
      </c>
      <c r="BU99" s="125">
        <v>125.7</v>
      </c>
      <c r="BV99" s="125">
        <v>124.6</v>
      </c>
      <c r="BW99" s="126">
        <v>126.3</v>
      </c>
      <c r="BX99" s="126">
        <v>127.8</v>
      </c>
      <c r="BY99" s="126">
        <v>130.9</v>
      </c>
      <c r="BZ99" s="126">
        <v>132.1</v>
      </c>
      <c r="CA99" s="127">
        <v>133.9</v>
      </c>
      <c r="CB99" s="128">
        <v>133.80000000000001</v>
      </c>
      <c r="CC99" s="129">
        <v>133.4</v>
      </c>
      <c r="CD99" s="128">
        <v>134.4</v>
      </c>
      <c r="CE99" s="128">
        <v>135.30000000000001</v>
      </c>
      <c r="CF99" s="130">
        <f t="shared" si="21"/>
        <v>-2.7999999999999829</v>
      </c>
      <c r="CG99" s="131">
        <f t="shared" si="22"/>
        <v>-2.0437956204379437E-2</v>
      </c>
      <c r="CH99" s="122">
        <v>377.9</v>
      </c>
      <c r="CI99" s="122">
        <v>375.9</v>
      </c>
      <c r="CJ99" s="122">
        <v>339.1</v>
      </c>
      <c r="CK99" s="122">
        <v>341.5</v>
      </c>
      <c r="CL99" s="122">
        <v>356.8</v>
      </c>
      <c r="CM99" s="122">
        <v>358.6</v>
      </c>
      <c r="CN99" s="122">
        <v>365.2</v>
      </c>
      <c r="CO99" s="122">
        <v>366</v>
      </c>
      <c r="CP99" s="122">
        <v>370.8</v>
      </c>
      <c r="CQ99" s="122">
        <v>363.8</v>
      </c>
      <c r="CR99" s="122">
        <v>363.9</v>
      </c>
      <c r="CS99" s="122">
        <v>362</v>
      </c>
      <c r="CT99" s="122">
        <v>364.2</v>
      </c>
      <c r="CU99" s="122">
        <v>364.4</v>
      </c>
      <c r="CV99" s="122">
        <v>362.7</v>
      </c>
      <c r="CW99" s="122">
        <v>362.1</v>
      </c>
      <c r="CX99" s="122">
        <v>360.5</v>
      </c>
      <c r="CY99" s="122">
        <v>360.6</v>
      </c>
      <c r="CZ99" s="122">
        <v>359</v>
      </c>
      <c r="DA99" s="122">
        <v>357.5</v>
      </c>
      <c r="DB99" s="123">
        <v>363.3</v>
      </c>
      <c r="DC99" s="123">
        <v>363.9</v>
      </c>
      <c r="DD99" s="132">
        <v>366.7</v>
      </c>
      <c r="DE99" s="133">
        <v>367.7</v>
      </c>
      <c r="DF99" s="133">
        <v>370.6</v>
      </c>
      <c r="DG99" s="134">
        <v>369.7</v>
      </c>
      <c r="DH99" s="134">
        <v>370.4</v>
      </c>
      <c r="DI99" s="135">
        <v>369.9</v>
      </c>
      <c r="DJ99" s="134">
        <v>369.4</v>
      </c>
      <c r="DK99" s="136">
        <f t="shared" si="23"/>
        <v>-8.5</v>
      </c>
      <c r="DL99" s="124">
        <f t="shared" si="24"/>
        <v>-2.2492722942577401E-2</v>
      </c>
      <c r="DM99" s="125">
        <v>94.1</v>
      </c>
      <c r="DN99" s="125">
        <v>92.7</v>
      </c>
      <c r="DO99" s="125">
        <v>88.7</v>
      </c>
      <c r="DP99" s="125">
        <v>90.4</v>
      </c>
      <c r="DQ99" s="125">
        <v>90.9</v>
      </c>
      <c r="DR99" s="125">
        <v>91.2</v>
      </c>
      <c r="DS99" s="125">
        <v>91.5</v>
      </c>
      <c r="DT99" s="125">
        <v>92.8</v>
      </c>
      <c r="DU99" s="125">
        <v>91.7</v>
      </c>
      <c r="DV99" s="125">
        <v>86.3</v>
      </c>
      <c r="DW99" s="125">
        <v>86.4</v>
      </c>
      <c r="DX99" s="125">
        <v>87.1</v>
      </c>
      <c r="DY99" s="125">
        <v>88.2</v>
      </c>
      <c r="DZ99" s="125">
        <v>88.3</v>
      </c>
      <c r="EA99" s="125">
        <v>88.7</v>
      </c>
      <c r="EB99" s="125">
        <v>89.2</v>
      </c>
      <c r="EC99" s="125">
        <v>89.1</v>
      </c>
      <c r="ED99" s="125">
        <v>89.3</v>
      </c>
      <c r="EE99" s="125">
        <v>89.9</v>
      </c>
      <c r="EF99" s="125">
        <v>88.9</v>
      </c>
      <c r="EG99" s="126">
        <v>89</v>
      </c>
      <c r="EH99" s="126">
        <v>90.6</v>
      </c>
      <c r="EI99" s="127">
        <v>90.7</v>
      </c>
      <c r="EJ99" s="137">
        <v>89.5</v>
      </c>
      <c r="EK99" s="137">
        <v>89.7</v>
      </c>
      <c r="EL99" s="138">
        <v>89.4</v>
      </c>
      <c r="EM99" s="138">
        <v>88.5</v>
      </c>
      <c r="EN99" s="138">
        <v>89</v>
      </c>
      <c r="EO99" s="138">
        <v>88.6</v>
      </c>
      <c r="EP99" s="130">
        <f t="shared" si="25"/>
        <v>-5.5</v>
      </c>
      <c r="EQ99" s="131">
        <f t="shared" si="26"/>
        <v>-5.8448459086078645E-2</v>
      </c>
      <c r="ER99" s="122">
        <v>218.2</v>
      </c>
      <c r="ES99" s="122">
        <v>196.2</v>
      </c>
      <c r="ET99" s="122">
        <v>194.6</v>
      </c>
      <c r="EU99" s="122">
        <v>198.2</v>
      </c>
      <c r="EV99" s="122">
        <v>201.7</v>
      </c>
      <c r="EW99" s="122">
        <v>199.1</v>
      </c>
      <c r="EX99" s="122">
        <v>200.5</v>
      </c>
      <c r="EY99" s="122">
        <v>203.4</v>
      </c>
      <c r="EZ99" s="122">
        <v>207.9</v>
      </c>
      <c r="FA99" s="122">
        <v>204.4</v>
      </c>
      <c r="FB99" s="122">
        <v>204</v>
      </c>
      <c r="FC99" s="122">
        <v>204.1</v>
      </c>
      <c r="FD99" s="122">
        <v>205.9</v>
      </c>
      <c r="FE99" s="122">
        <v>205.4</v>
      </c>
      <c r="FF99" s="122">
        <v>205.9</v>
      </c>
      <c r="FG99" s="122">
        <v>206.4</v>
      </c>
      <c r="FH99" s="122">
        <v>209</v>
      </c>
      <c r="FI99" s="122">
        <v>209.4</v>
      </c>
      <c r="FJ99" s="122">
        <v>209.1</v>
      </c>
      <c r="FK99" s="122">
        <v>209</v>
      </c>
      <c r="FL99" s="123">
        <v>214.2</v>
      </c>
      <c r="FM99" s="123">
        <v>214.9</v>
      </c>
      <c r="FN99" s="123">
        <v>219.6</v>
      </c>
      <c r="FO99" s="123">
        <v>217.6</v>
      </c>
      <c r="FP99" s="132">
        <v>225.6</v>
      </c>
      <c r="FQ99" s="134">
        <v>221.7</v>
      </c>
      <c r="FR99" s="134">
        <v>219.4</v>
      </c>
      <c r="FS99" s="135">
        <v>220.3</v>
      </c>
      <c r="FT99" s="134">
        <v>219.8</v>
      </c>
      <c r="FU99" s="139">
        <f t="shared" si="27"/>
        <v>1.6000000000000227</v>
      </c>
      <c r="FV99" s="124">
        <f t="shared" si="28"/>
        <v>7.332722273144009E-3</v>
      </c>
      <c r="FW99" s="125">
        <v>326.8</v>
      </c>
      <c r="FX99" s="125">
        <v>314.3</v>
      </c>
      <c r="FY99" s="125">
        <v>285.10000000000002</v>
      </c>
      <c r="FZ99" s="125">
        <v>291.5</v>
      </c>
      <c r="GA99" s="125">
        <v>296.7</v>
      </c>
      <c r="GB99" s="125">
        <v>300.10000000000002</v>
      </c>
      <c r="GC99" s="125">
        <v>300.5</v>
      </c>
      <c r="GD99" s="125">
        <v>297.2</v>
      </c>
      <c r="GE99" s="125">
        <v>300.3</v>
      </c>
      <c r="GF99" s="125">
        <v>311.2</v>
      </c>
      <c r="GG99" s="125">
        <v>311.89999999999998</v>
      </c>
      <c r="GH99" s="125">
        <v>314</v>
      </c>
      <c r="GI99" s="125">
        <v>313.3</v>
      </c>
      <c r="GJ99" s="125">
        <v>312.60000000000002</v>
      </c>
      <c r="GK99" s="125">
        <v>311.89999999999998</v>
      </c>
      <c r="GL99" s="125">
        <v>311.2</v>
      </c>
      <c r="GM99" s="125">
        <v>316</v>
      </c>
      <c r="GN99" s="125">
        <v>318.3</v>
      </c>
      <c r="GO99" s="125">
        <v>316.89999999999998</v>
      </c>
      <c r="GP99" s="125">
        <v>310.60000000000002</v>
      </c>
      <c r="GQ99" s="126">
        <v>317.10000000000002</v>
      </c>
      <c r="GR99" s="126">
        <v>319.89999999999998</v>
      </c>
      <c r="GS99" s="127">
        <v>315</v>
      </c>
      <c r="GT99" s="137">
        <v>315.89999999999998</v>
      </c>
      <c r="GU99" s="137">
        <v>316.3</v>
      </c>
      <c r="GV99" s="138">
        <v>316.39999999999998</v>
      </c>
      <c r="GW99" s="138">
        <v>318.10000000000002</v>
      </c>
      <c r="GX99" s="138">
        <v>318.2</v>
      </c>
      <c r="GY99" s="138">
        <v>318.7</v>
      </c>
      <c r="GZ99" s="130">
        <f t="shared" si="29"/>
        <v>-8.1000000000000227</v>
      </c>
      <c r="HA99" s="131">
        <f t="shared" si="30"/>
        <v>-2.478580171358636E-2</v>
      </c>
      <c r="HB99" s="122">
        <v>238.6</v>
      </c>
      <c r="HC99" s="122">
        <v>226.7</v>
      </c>
      <c r="HD99" s="122">
        <v>130.9</v>
      </c>
      <c r="HE99" s="122">
        <v>148.6</v>
      </c>
      <c r="HF99" s="122">
        <v>183.7</v>
      </c>
      <c r="HG99" s="122">
        <v>189.2</v>
      </c>
      <c r="HH99" s="122">
        <v>194.7</v>
      </c>
      <c r="HI99" s="122">
        <v>195.7</v>
      </c>
      <c r="HJ99" s="122">
        <v>204.9</v>
      </c>
      <c r="HK99" s="122">
        <v>194.5</v>
      </c>
      <c r="HL99" s="122">
        <v>195</v>
      </c>
      <c r="HM99" s="122">
        <v>192.7</v>
      </c>
      <c r="HN99" s="122">
        <v>195.4</v>
      </c>
      <c r="HO99" s="122">
        <v>195.4</v>
      </c>
      <c r="HP99" s="122">
        <v>194.4</v>
      </c>
      <c r="HQ99" s="122">
        <v>195.1</v>
      </c>
      <c r="HR99" s="122">
        <v>197.9</v>
      </c>
      <c r="HS99" s="122">
        <v>201.7</v>
      </c>
      <c r="HT99" s="122">
        <v>202.9</v>
      </c>
      <c r="HU99" s="122">
        <v>189.6</v>
      </c>
      <c r="HV99" s="123">
        <v>204</v>
      </c>
      <c r="HW99" s="123">
        <v>207.7</v>
      </c>
      <c r="HX99" s="132">
        <v>207.9</v>
      </c>
      <c r="HY99" s="133">
        <v>211.2</v>
      </c>
      <c r="HZ99" s="133">
        <v>210.8</v>
      </c>
      <c r="IA99" s="134">
        <v>209.4</v>
      </c>
      <c r="IB99" s="134">
        <v>212.1</v>
      </c>
      <c r="IC99" s="134">
        <v>213.6</v>
      </c>
      <c r="ID99" s="134">
        <v>211.4</v>
      </c>
      <c r="IE99" s="139">
        <f t="shared" si="31"/>
        <v>-27.199999999999989</v>
      </c>
      <c r="IF99" s="124">
        <f t="shared" si="32"/>
        <v>-0.11399832355406533</v>
      </c>
      <c r="IG99" s="125">
        <v>331.1</v>
      </c>
      <c r="IH99" s="125">
        <v>332.4</v>
      </c>
      <c r="II99" s="125">
        <v>322.10000000000002</v>
      </c>
      <c r="IJ99" s="125">
        <v>317.2</v>
      </c>
      <c r="IK99" s="125">
        <v>319.89999999999998</v>
      </c>
      <c r="IL99" s="125">
        <v>328.5</v>
      </c>
      <c r="IM99" s="125">
        <v>331.6</v>
      </c>
      <c r="IN99" s="125">
        <v>326.8</v>
      </c>
      <c r="IO99" s="125">
        <v>323.3</v>
      </c>
      <c r="IP99" s="125">
        <v>311.7</v>
      </c>
      <c r="IQ99" s="125">
        <v>313.5</v>
      </c>
      <c r="IR99" s="125">
        <v>316.8</v>
      </c>
      <c r="IS99" s="125">
        <v>313.10000000000002</v>
      </c>
      <c r="IT99" s="125">
        <v>313</v>
      </c>
      <c r="IU99" s="125">
        <v>313.2</v>
      </c>
      <c r="IV99" s="125">
        <v>311.89999999999998</v>
      </c>
      <c r="IW99" s="125">
        <v>309.7</v>
      </c>
      <c r="IX99" s="125">
        <v>313.60000000000002</v>
      </c>
      <c r="IY99" s="125">
        <v>315.3</v>
      </c>
      <c r="IZ99" s="140">
        <v>312</v>
      </c>
      <c r="JA99" s="137">
        <v>309.7</v>
      </c>
      <c r="JB99" s="137">
        <v>310</v>
      </c>
      <c r="JC99" s="137">
        <v>309.3</v>
      </c>
      <c r="JD99" s="137">
        <v>312.5</v>
      </c>
      <c r="JE99" s="137">
        <v>308.8</v>
      </c>
      <c r="JF99" s="138">
        <v>308.39999999999998</v>
      </c>
      <c r="JG99" s="138">
        <v>307.8</v>
      </c>
      <c r="JH99" s="138">
        <v>307.60000000000002</v>
      </c>
      <c r="JI99" s="138">
        <v>304.10000000000002</v>
      </c>
      <c r="JJ99" s="128">
        <f t="shared" si="33"/>
        <v>-27</v>
      </c>
      <c r="JK99" s="141">
        <f t="shared" si="34"/>
        <v>-8.154636061612805E-2</v>
      </c>
    </row>
    <row r="100" spans="1:271" ht="15.95" thickBot="1">
      <c r="A100" s="113" t="s">
        <v>109</v>
      </c>
      <c r="B100" s="114">
        <v>640</v>
      </c>
      <c r="C100" s="114">
        <v>532.79999999999995</v>
      </c>
      <c r="D100" s="114">
        <v>547</v>
      </c>
      <c r="E100" s="114">
        <v>566.6</v>
      </c>
      <c r="F100" s="114">
        <v>575.9</v>
      </c>
      <c r="G100" s="114">
        <v>587.6</v>
      </c>
      <c r="H100" s="114">
        <v>589.1</v>
      </c>
      <c r="I100" s="114">
        <v>602.1</v>
      </c>
      <c r="J100" s="114">
        <v>601.20000000000005</v>
      </c>
      <c r="K100" s="115">
        <v>605.5</v>
      </c>
      <c r="L100" s="115">
        <v>612.4</v>
      </c>
      <c r="M100" s="116">
        <v>611.20000000000005</v>
      </c>
      <c r="N100" s="116">
        <v>611.9</v>
      </c>
      <c r="O100" s="116">
        <v>618.4</v>
      </c>
      <c r="P100" s="116">
        <v>614.9</v>
      </c>
      <c r="Q100" s="117">
        <v>612.70000000000005</v>
      </c>
      <c r="R100" s="117">
        <v>614.20000000000005</v>
      </c>
      <c r="S100" s="117">
        <v>628.29999999999995</v>
      </c>
      <c r="T100" s="117">
        <v>631.6</v>
      </c>
      <c r="U100" s="118">
        <v>635.1</v>
      </c>
      <c r="V100" s="119">
        <v>639.5</v>
      </c>
      <c r="W100" s="119">
        <v>638</v>
      </c>
      <c r="X100" s="120">
        <v>635.6</v>
      </c>
      <c r="Y100" s="119">
        <v>632.5</v>
      </c>
      <c r="Z100" s="121">
        <f t="shared" si="18"/>
        <v>-7.5</v>
      </c>
      <c r="AA100" s="122">
        <v>30.7</v>
      </c>
      <c r="AB100" s="122">
        <v>29.8</v>
      </c>
      <c r="AC100" s="122">
        <v>28.7</v>
      </c>
      <c r="AD100" s="122">
        <v>29.3</v>
      </c>
      <c r="AE100" s="122">
        <v>29.7</v>
      </c>
      <c r="AF100" s="122">
        <v>29.8</v>
      </c>
      <c r="AG100" s="122">
        <v>30.3</v>
      </c>
      <c r="AH100" s="122">
        <v>30.7</v>
      </c>
      <c r="AI100" s="122">
        <v>30.7</v>
      </c>
      <c r="AJ100" s="122">
        <v>30.6</v>
      </c>
      <c r="AK100" s="122">
        <v>30.6</v>
      </c>
      <c r="AL100" s="122">
        <v>30.6</v>
      </c>
      <c r="AM100" s="122">
        <v>30.1</v>
      </c>
      <c r="AN100" s="122">
        <v>29.4</v>
      </c>
      <c r="AO100" s="122">
        <v>29.8</v>
      </c>
      <c r="AP100" s="122">
        <v>29.6</v>
      </c>
      <c r="AQ100" s="122">
        <v>29.9</v>
      </c>
      <c r="AR100" s="123">
        <v>30.2</v>
      </c>
      <c r="AS100" s="123">
        <v>30.6</v>
      </c>
      <c r="AT100" s="123">
        <v>32.5</v>
      </c>
      <c r="AU100" s="123">
        <v>33.200000000000003</v>
      </c>
      <c r="AV100" s="123">
        <v>32.700000000000003</v>
      </c>
      <c r="AW100" s="123">
        <v>32.299999999999997</v>
      </c>
      <c r="AX100" s="123">
        <v>32</v>
      </c>
      <c r="AY100" s="123">
        <v>31.8</v>
      </c>
      <c r="AZ100" s="123">
        <v>32</v>
      </c>
      <c r="BA100" s="122">
        <f t="shared" si="19"/>
        <v>1.3000000000000007</v>
      </c>
      <c r="BB100" s="124">
        <f t="shared" si="20"/>
        <v>4.2345276872964195E-2</v>
      </c>
      <c r="BC100" s="125">
        <v>53.8</v>
      </c>
      <c r="BD100" s="125">
        <v>53.6</v>
      </c>
      <c r="BE100" s="125">
        <v>53.1</v>
      </c>
      <c r="BF100" s="125">
        <v>45.3</v>
      </c>
      <c r="BG100" s="125">
        <v>48.4</v>
      </c>
      <c r="BH100" s="125">
        <v>44.8</v>
      </c>
      <c r="BI100" s="125">
        <v>43.8</v>
      </c>
      <c r="BJ100" s="125">
        <v>48.4</v>
      </c>
      <c r="BK100" s="125">
        <v>49</v>
      </c>
      <c r="BL100" s="125">
        <v>52.3</v>
      </c>
      <c r="BM100" s="125">
        <v>52.7</v>
      </c>
      <c r="BN100" s="125">
        <v>52.6</v>
      </c>
      <c r="BO100" s="125">
        <v>52.9</v>
      </c>
      <c r="BP100" s="125">
        <v>53.1</v>
      </c>
      <c r="BQ100" s="125">
        <v>53.1</v>
      </c>
      <c r="BR100" s="125">
        <v>52.8</v>
      </c>
      <c r="BS100" s="125">
        <v>52.8</v>
      </c>
      <c r="BT100" s="125">
        <v>53.3</v>
      </c>
      <c r="BU100" s="125">
        <v>53.4</v>
      </c>
      <c r="BV100" s="125">
        <v>53.1</v>
      </c>
      <c r="BW100" s="126">
        <v>53.8</v>
      </c>
      <c r="BX100" s="126">
        <v>53.3</v>
      </c>
      <c r="BY100" s="126">
        <v>54.8</v>
      </c>
      <c r="BZ100" s="126">
        <v>54.8</v>
      </c>
      <c r="CA100" s="127">
        <v>55</v>
      </c>
      <c r="CB100" s="128">
        <v>55.3</v>
      </c>
      <c r="CC100" s="129">
        <v>55</v>
      </c>
      <c r="CD100" s="128">
        <v>54.4</v>
      </c>
      <c r="CE100" s="128">
        <v>54.5</v>
      </c>
      <c r="CF100" s="130">
        <f t="shared" si="21"/>
        <v>0.70000000000000284</v>
      </c>
      <c r="CG100" s="131">
        <f t="shared" si="22"/>
        <v>2.2801302931596185E-2</v>
      </c>
      <c r="CH100" s="122">
        <v>118.1</v>
      </c>
      <c r="CI100" s="122">
        <v>117.5</v>
      </c>
      <c r="CJ100" s="122">
        <v>103.5</v>
      </c>
      <c r="CK100" s="122">
        <v>108.1</v>
      </c>
      <c r="CL100" s="122">
        <v>112</v>
      </c>
      <c r="CM100" s="122">
        <v>114.1</v>
      </c>
      <c r="CN100" s="122">
        <v>115.5</v>
      </c>
      <c r="CO100" s="122">
        <v>115.6</v>
      </c>
      <c r="CP100" s="122">
        <v>116.5</v>
      </c>
      <c r="CQ100" s="122">
        <v>113.1</v>
      </c>
      <c r="CR100" s="122">
        <v>113.4</v>
      </c>
      <c r="CS100" s="122">
        <v>113.8</v>
      </c>
      <c r="CT100" s="122">
        <v>114.4</v>
      </c>
      <c r="CU100" s="122">
        <v>115.5</v>
      </c>
      <c r="CV100" s="122">
        <v>115.9</v>
      </c>
      <c r="CW100" s="122">
        <v>116.8</v>
      </c>
      <c r="CX100" s="122">
        <v>117.6</v>
      </c>
      <c r="CY100" s="122">
        <v>117.3</v>
      </c>
      <c r="CZ100" s="122">
        <v>117.3</v>
      </c>
      <c r="DA100" s="122">
        <v>117.4</v>
      </c>
      <c r="DB100" s="123">
        <v>117.7</v>
      </c>
      <c r="DC100" s="123">
        <v>117.4</v>
      </c>
      <c r="DD100" s="132">
        <v>116.7</v>
      </c>
      <c r="DE100" s="133">
        <v>117.2</v>
      </c>
      <c r="DF100" s="133">
        <v>118.5</v>
      </c>
      <c r="DG100" s="134">
        <v>119.4</v>
      </c>
      <c r="DH100" s="134">
        <v>118.2</v>
      </c>
      <c r="DI100" s="135">
        <v>117.3</v>
      </c>
      <c r="DJ100" s="134">
        <v>115.8</v>
      </c>
      <c r="DK100" s="136">
        <f t="shared" si="23"/>
        <v>-2.2999999999999972</v>
      </c>
      <c r="DL100" s="124">
        <f t="shared" si="24"/>
        <v>-1.9475021168501246E-2</v>
      </c>
      <c r="DM100" s="125">
        <v>33.200000000000003</v>
      </c>
      <c r="DN100" s="125">
        <v>33.299999999999997</v>
      </c>
      <c r="DO100" s="125">
        <v>32.5</v>
      </c>
      <c r="DP100" s="125">
        <v>31.7</v>
      </c>
      <c r="DQ100" s="125">
        <v>31.7</v>
      </c>
      <c r="DR100" s="125">
        <v>31.6</v>
      </c>
      <c r="DS100" s="125">
        <v>32</v>
      </c>
      <c r="DT100" s="125">
        <v>31.3</v>
      </c>
      <c r="DU100" s="125">
        <v>31.2</v>
      </c>
      <c r="DV100" s="125">
        <v>32.6</v>
      </c>
      <c r="DW100" s="125">
        <v>32.700000000000003</v>
      </c>
      <c r="DX100" s="125">
        <v>32.700000000000003</v>
      </c>
      <c r="DY100" s="125">
        <v>32.4</v>
      </c>
      <c r="DZ100" s="125">
        <v>32.4</v>
      </c>
      <c r="EA100" s="125">
        <v>32.4</v>
      </c>
      <c r="EB100" s="125">
        <v>32.299999999999997</v>
      </c>
      <c r="EC100" s="125">
        <v>32.6</v>
      </c>
      <c r="ED100" s="125">
        <v>32.299999999999997</v>
      </c>
      <c r="EE100" s="125">
        <v>32</v>
      </c>
      <c r="EF100" s="125">
        <v>32.299999999999997</v>
      </c>
      <c r="EG100" s="126">
        <v>32.6</v>
      </c>
      <c r="EH100" s="126">
        <v>32.6</v>
      </c>
      <c r="EI100" s="127">
        <v>33.200000000000003</v>
      </c>
      <c r="EJ100" s="137">
        <v>33</v>
      </c>
      <c r="EK100" s="137">
        <v>33.200000000000003</v>
      </c>
      <c r="EL100" s="138">
        <v>32.9</v>
      </c>
      <c r="EM100" s="138">
        <v>33.200000000000003</v>
      </c>
      <c r="EN100" s="138">
        <v>32.6</v>
      </c>
      <c r="EO100" s="138">
        <v>32.4</v>
      </c>
      <c r="EP100" s="130">
        <f t="shared" si="25"/>
        <v>-0.80000000000000426</v>
      </c>
      <c r="EQ100" s="131">
        <f t="shared" si="26"/>
        <v>-2.4096385542168801E-2</v>
      </c>
      <c r="ER100" s="122">
        <v>70.099999999999994</v>
      </c>
      <c r="ES100" s="122">
        <v>61.9</v>
      </c>
      <c r="ET100" s="122">
        <v>61.6</v>
      </c>
      <c r="EU100" s="122">
        <v>63.5</v>
      </c>
      <c r="EV100" s="122">
        <v>65</v>
      </c>
      <c r="EW100" s="122">
        <v>64</v>
      </c>
      <c r="EX100" s="122">
        <v>64.7</v>
      </c>
      <c r="EY100" s="122">
        <v>65.5</v>
      </c>
      <c r="EZ100" s="122">
        <v>66</v>
      </c>
      <c r="FA100" s="122">
        <v>68.599999999999994</v>
      </c>
      <c r="FB100" s="122">
        <v>68.8</v>
      </c>
      <c r="FC100" s="122">
        <v>69.099999999999994</v>
      </c>
      <c r="FD100" s="122">
        <v>69.3</v>
      </c>
      <c r="FE100" s="122">
        <v>69.8</v>
      </c>
      <c r="FF100" s="122">
        <v>70.2</v>
      </c>
      <c r="FG100" s="122">
        <v>70</v>
      </c>
      <c r="FH100" s="122">
        <v>70.400000000000006</v>
      </c>
      <c r="FI100" s="122">
        <v>71.2</v>
      </c>
      <c r="FJ100" s="122">
        <v>70.5</v>
      </c>
      <c r="FK100" s="122">
        <v>70.400000000000006</v>
      </c>
      <c r="FL100" s="123">
        <v>70.5</v>
      </c>
      <c r="FM100" s="123">
        <v>71</v>
      </c>
      <c r="FN100" s="123">
        <v>72.2</v>
      </c>
      <c r="FO100" s="123">
        <v>72.5</v>
      </c>
      <c r="FP100" s="132">
        <v>219.6</v>
      </c>
      <c r="FQ100" s="134">
        <v>74.400000000000006</v>
      </c>
      <c r="FR100" s="134">
        <v>73.8</v>
      </c>
      <c r="FS100" s="135">
        <v>74.5</v>
      </c>
      <c r="FT100" s="134">
        <v>75.2</v>
      </c>
      <c r="FU100" s="139">
        <f t="shared" si="27"/>
        <v>5.1000000000000085</v>
      </c>
      <c r="FV100" s="124">
        <f t="shared" si="28"/>
        <v>7.275320970042809E-2</v>
      </c>
      <c r="FW100" s="125">
        <v>129.80000000000001</v>
      </c>
      <c r="FX100" s="125">
        <v>128.6</v>
      </c>
      <c r="FY100" s="125">
        <v>109.8</v>
      </c>
      <c r="FZ100" s="125">
        <v>112.2</v>
      </c>
      <c r="GA100" s="125">
        <v>118.2</v>
      </c>
      <c r="GB100" s="125">
        <v>118.7</v>
      </c>
      <c r="GC100" s="125">
        <v>120.1</v>
      </c>
      <c r="GD100" s="125">
        <v>120</v>
      </c>
      <c r="GE100" s="125">
        <v>119.6</v>
      </c>
      <c r="GF100" s="125">
        <v>125.1</v>
      </c>
      <c r="GG100" s="125">
        <v>125.3</v>
      </c>
      <c r="GH100" s="125">
        <v>124.6</v>
      </c>
      <c r="GI100" s="125">
        <v>124.7</v>
      </c>
      <c r="GJ100" s="125">
        <v>126.2</v>
      </c>
      <c r="GK100" s="125">
        <v>125.2</v>
      </c>
      <c r="GL100" s="125">
        <v>125.1</v>
      </c>
      <c r="GM100" s="125">
        <v>125.9</v>
      </c>
      <c r="GN100" s="125">
        <v>126.3</v>
      </c>
      <c r="GO100" s="125">
        <v>127</v>
      </c>
      <c r="GP100" s="125">
        <v>125.9</v>
      </c>
      <c r="GQ100" s="126">
        <v>125.3</v>
      </c>
      <c r="GR100" s="126">
        <v>124.6</v>
      </c>
      <c r="GS100" s="127">
        <v>124.1</v>
      </c>
      <c r="GT100" s="137">
        <v>124.5</v>
      </c>
      <c r="GU100" s="137">
        <v>124.9</v>
      </c>
      <c r="GV100" s="138">
        <v>126.3</v>
      </c>
      <c r="GW100" s="138">
        <v>126.4</v>
      </c>
      <c r="GX100" s="138">
        <v>126.9</v>
      </c>
      <c r="GY100" s="138">
        <v>126.1</v>
      </c>
      <c r="GZ100" s="130">
        <f t="shared" si="29"/>
        <v>-3.7000000000000171</v>
      </c>
      <c r="HA100" s="131">
        <f t="shared" si="30"/>
        <v>-2.8505392912172703E-2</v>
      </c>
      <c r="HB100" s="122">
        <v>70.599999999999994</v>
      </c>
      <c r="HC100" s="122">
        <v>66.7</v>
      </c>
      <c r="HD100" s="122">
        <v>28.7</v>
      </c>
      <c r="HE100" s="122">
        <v>34.9</v>
      </c>
      <c r="HF100" s="122">
        <v>41.7</v>
      </c>
      <c r="HG100" s="122">
        <v>47.2</v>
      </c>
      <c r="HH100" s="122">
        <v>48.6</v>
      </c>
      <c r="HI100" s="122">
        <v>51.2</v>
      </c>
      <c r="HJ100" s="122">
        <v>52.6</v>
      </c>
      <c r="HK100" s="122">
        <v>54.9</v>
      </c>
      <c r="HL100" s="122">
        <v>53.9</v>
      </c>
      <c r="HM100" s="122">
        <v>54.4</v>
      </c>
      <c r="HN100" s="122">
        <v>55.5</v>
      </c>
      <c r="HO100" s="122">
        <v>57.2</v>
      </c>
      <c r="HP100" s="122">
        <v>57.4</v>
      </c>
      <c r="HQ100" s="122">
        <v>57.2</v>
      </c>
      <c r="HR100" s="122">
        <v>59.8</v>
      </c>
      <c r="HS100" s="122">
        <v>58.6</v>
      </c>
      <c r="HT100" s="122">
        <v>57.4</v>
      </c>
      <c r="HU100" s="122">
        <v>56.7</v>
      </c>
      <c r="HV100" s="123">
        <v>57.5</v>
      </c>
      <c r="HW100" s="123">
        <v>58.1</v>
      </c>
      <c r="HX100" s="132">
        <v>66</v>
      </c>
      <c r="HY100" s="133">
        <v>67.099999999999994</v>
      </c>
      <c r="HZ100" s="133">
        <v>67.8</v>
      </c>
      <c r="IA100" s="134">
        <v>68.8</v>
      </c>
      <c r="IB100" s="134">
        <v>69.2</v>
      </c>
      <c r="IC100" s="134">
        <v>67.900000000000006</v>
      </c>
      <c r="ID100" s="134">
        <v>66.5</v>
      </c>
      <c r="IE100" s="139">
        <f t="shared" si="31"/>
        <v>-4.0999999999999943</v>
      </c>
      <c r="IF100" s="124">
        <f t="shared" si="32"/>
        <v>-5.8073654390934766E-2</v>
      </c>
      <c r="IG100" s="125">
        <v>102.1</v>
      </c>
      <c r="IH100" s="125">
        <v>100.9</v>
      </c>
      <c r="II100" s="125">
        <v>96.1</v>
      </c>
      <c r="IJ100" s="125">
        <v>92.7</v>
      </c>
      <c r="IK100" s="125">
        <v>92.3</v>
      </c>
      <c r="IL100" s="125">
        <v>98.3</v>
      </c>
      <c r="IM100" s="125">
        <v>98.7</v>
      </c>
      <c r="IN100" s="125">
        <v>96.3</v>
      </c>
      <c r="IO100" s="125">
        <v>94</v>
      </c>
      <c r="IP100" s="125">
        <v>96.1</v>
      </c>
      <c r="IQ100" s="125">
        <v>94.2</v>
      </c>
      <c r="IR100" s="125">
        <v>95.8</v>
      </c>
      <c r="IS100" s="125">
        <v>96.3</v>
      </c>
      <c r="IT100" s="125">
        <v>98</v>
      </c>
      <c r="IU100" s="125">
        <v>96.1</v>
      </c>
      <c r="IV100" s="125">
        <v>96.8</v>
      </c>
      <c r="IW100" s="125">
        <v>97.2</v>
      </c>
      <c r="IX100" s="125">
        <v>98.2</v>
      </c>
      <c r="IY100" s="125">
        <v>96.7</v>
      </c>
      <c r="IZ100" s="140">
        <v>96.5</v>
      </c>
      <c r="JA100" s="137">
        <v>95.9</v>
      </c>
      <c r="JB100" s="137">
        <v>95.8</v>
      </c>
      <c r="JC100" s="137">
        <v>98.4</v>
      </c>
      <c r="JD100" s="137">
        <v>98.1</v>
      </c>
      <c r="JE100" s="137">
        <v>98.3</v>
      </c>
      <c r="JF100" s="138">
        <v>98.4</v>
      </c>
      <c r="JG100" s="138">
        <v>98.1</v>
      </c>
      <c r="JH100" s="138">
        <v>98.1</v>
      </c>
      <c r="JI100" s="138">
        <v>98.1</v>
      </c>
      <c r="JJ100" s="128">
        <f t="shared" si="33"/>
        <v>-4</v>
      </c>
      <c r="JK100" s="141">
        <f t="shared" si="34"/>
        <v>-3.9177277179236046E-2</v>
      </c>
    </row>
    <row r="101" spans="1:271" ht="15.95" thickBot="1">
      <c r="A101" s="113" t="s">
        <v>110</v>
      </c>
      <c r="B101" s="114">
        <v>2779</v>
      </c>
      <c r="C101" s="114">
        <v>2408.8000000000002</v>
      </c>
      <c r="D101" s="114">
        <v>2437.1999999999998</v>
      </c>
      <c r="E101" s="114">
        <v>2511.1</v>
      </c>
      <c r="F101" s="114">
        <v>2567.8000000000002</v>
      </c>
      <c r="G101" s="114">
        <v>2604.9</v>
      </c>
      <c r="H101" s="114">
        <v>2630.4</v>
      </c>
      <c r="I101" s="114">
        <v>2602.6999999999998</v>
      </c>
      <c r="J101" s="114">
        <v>2603.9</v>
      </c>
      <c r="K101" s="115">
        <v>2615</v>
      </c>
      <c r="L101" s="115">
        <v>2627.8</v>
      </c>
      <c r="M101" s="116">
        <v>2633.6</v>
      </c>
      <c r="N101" s="116">
        <v>2640.7</v>
      </c>
      <c r="O101" s="116">
        <v>2657.9</v>
      </c>
      <c r="P101" s="116">
        <v>2668.4</v>
      </c>
      <c r="Q101" s="117">
        <v>2673</v>
      </c>
      <c r="R101" s="117">
        <v>2686.5</v>
      </c>
      <c r="S101" s="117">
        <v>2690.9</v>
      </c>
      <c r="T101" s="117">
        <v>2684.9</v>
      </c>
      <c r="U101" s="118">
        <v>2699.3</v>
      </c>
      <c r="V101" s="119">
        <v>2703.8</v>
      </c>
      <c r="W101" s="119">
        <v>2702.9</v>
      </c>
      <c r="X101" s="120">
        <v>2714.4</v>
      </c>
      <c r="Y101" s="119">
        <v>2715.9</v>
      </c>
      <c r="Z101" s="121">
        <f t="shared" si="18"/>
        <v>-63.099999999999909</v>
      </c>
      <c r="AA101" s="122">
        <v>167.4</v>
      </c>
      <c r="AB101" s="122">
        <v>173.2</v>
      </c>
      <c r="AC101" s="122">
        <v>158</v>
      </c>
      <c r="AD101" s="122">
        <v>162.30000000000001</v>
      </c>
      <c r="AE101" s="122">
        <v>169.9</v>
      </c>
      <c r="AF101" s="122">
        <v>169.7</v>
      </c>
      <c r="AG101" s="122">
        <v>170.5</v>
      </c>
      <c r="AH101" s="122">
        <v>169.4</v>
      </c>
      <c r="AI101" s="122">
        <v>162.4</v>
      </c>
      <c r="AJ101" s="122">
        <v>161.69999999999999</v>
      </c>
      <c r="AK101" s="122">
        <v>162.19999999999999</v>
      </c>
      <c r="AL101" s="122">
        <v>162.4</v>
      </c>
      <c r="AM101" s="122">
        <v>160.80000000000001</v>
      </c>
      <c r="AN101" s="122">
        <v>159</v>
      </c>
      <c r="AO101" s="122">
        <v>159.19999999999999</v>
      </c>
      <c r="AP101" s="122">
        <v>159.30000000000001</v>
      </c>
      <c r="AQ101" s="122">
        <v>159.80000000000001</v>
      </c>
      <c r="AR101" s="123">
        <v>160.9</v>
      </c>
      <c r="AS101" s="123">
        <v>162.19999999999999</v>
      </c>
      <c r="AT101" s="123">
        <v>160.80000000000001</v>
      </c>
      <c r="AU101" s="123">
        <v>160.9</v>
      </c>
      <c r="AV101" s="123">
        <v>162.4</v>
      </c>
      <c r="AW101" s="123">
        <v>162.5</v>
      </c>
      <c r="AX101" s="123">
        <v>161.69999999999999</v>
      </c>
      <c r="AY101" s="123">
        <v>162.6</v>
      </c>
      <c r="AZ101" s="123">
        <v>161.9</v>
      </c>
      <c r="BA101" s="122">
        <f t="shared" si="19"/>
        <v>-5.5</v>
      </c>
      <c r="BB101" s="124">
        <f t="shared" si="20"/>
        <v>-3.2855436081242528E-2</v>
      </c>
      <c r="BC101" s="125">
        <v>112.8</v>
      </c>
      <c r="BD101" s="125">
        <v>113.3</v>
      </c>
      <c r="BE101" s="125">
        <v>113</v>
      </c>
      <c r="BF101" s="125">
        <v>100.7</v>
      </c>
      <c r="BG101" s="125">
        <v>104.5</v>
      </c>
      <c r="BH101" s="125">
        <v>106.3</v>
      </c>
      <c r="BI101" s="125">
        <v>105.9</v>
      </c>
      <c r="BJ101" s="125">
        <v>107.3</v>
      </c>
      <c r="BK101" s="125">
        <v>107.3</v>
      </c>
      <c r="BL101" s="125">
        <v>109.1</v>
      </c>
      <c r="BM101" s="125">
        <v>109.8</v>
      </c>
      <c r="BN101" s="125">
        <v>109.4</v>
      </c>
      <c r="BO101" s="125">
        <v>107.7</v>
      </c>
      <c r="BP101" s="125">
        <v>108.3</v>
      </c>
      <c r="BQ101" s="125">
        <v>109.3</v>
      </c>
      <c r="BR101" s="125">
        <v>108.8</v>
      </c>
      <c r="BS101" s="125">
        <v>107.5</v>
      </c>
      <c r="BT101" s="125">
        <v>108.5</v>
      </c>
      <c r="BU101" s="125">
        <v>110</v>
      </c>
      <c r="BV101" s="125">
        <v>109.7</v>
      </c>
      <c r="BW101" s="126">
        <v>109.9</v>
      </c>
      <c r="BX101" s="126">
        <v>110.1</v>
      </c>
      <c r="BY101" s="126">
        <v>110</v>
      </c>
      <c r="BZ101" s="126">
        <v>109.8</v>
      </c>
      <c r="CA101" s="127">
        <v>109.6</v>
      </c>
      <c r="CB101" s="128">
        <v>109.5</v>
      </c>
      <c r="CC101" s="129">
        <v>110.6</v>
      </c>
      <c r="CD101" s="128">
        <v>111.2</v>
      </c>
      <c r="CE101" s="128">
        <v>110.8</v>
      </c>
      <c r="CF101" s="130">
        <f t="shared" si="21"/>
        <v>-2</v>
      </c>
      <c r="CG101" s="131">
        <f t="shared" si="22"/>
        <v>-1.1947431302270011E-2</v>
      </c>
      <c r="CH101" s="122">
        <v>472.8</v>
      </c>
      <c r="CI101" s="122">
        <v>471.6</v>
      </c>
      <c r="CJ101" s="122">
        <v>411.4</v>
      </c>
      <c r="CK101" s="122">
        <v>413.1</v>
      </c>
      <c r="CL101" s="122">
        <v>429</v>
      </c>
      <c r="CM101" s="122">
        <v>438.1</v>
      </c>
      <c r="CN101" s="122">
        <v>442.6</v>
      </c>
      <c r="CO101" s="122">
        <v>448.3</v>
      </c>
      <c r="CP101" s="122">
        <v>451.5</v>
      </c>
      <c r="CQ101" s="122">
        <v>458.4</v>
      </c>
      <c r="CR101" s="122">
        <v>460.2</v>
      </c>
      <c r="CS101" s="122">
        <v>461.5</v>
      </c>
      <c r="CT101" s="122">
        <v>460.4</v>
      </c>
      <c r="CU101" s="122">
        <v>460.3</v>
      </c>
      <c r="CV101" s="122">
        <v>459</v>
      </c>
      <c r="CW101" s="122">
        <v>460.1</v>
      </c>
      <c r="CX101" s="122">
        <v>461.3</v>
      </c>
      <c r="CY101" s="122">
        <v>464</v>
      </c>
      <c r="CZ101" s="122">
        <v>463.6</v>
      </c>
      <c r="DA101" s="122">
        <v>464</v>
      </c>
      <c r="DB101" s="123">
        <v>468.1</v>
      </c>
      <c r="DC101" s="123">
        <v>473.9</v>
      </c>
      <c r="DD101" s="132">
        <v>475.6</v>
      </c>
      <c r="DE101" s="133">
        <v>476.1</v>
      </c>
      <c r="DF101" s="133">
        <v>480</v>
      </c>
      <c r="DG101" s="134">
        <v>481.4</v>
      </c>
      <c r="DH101" s="134">
        <v>479.4</v>
      </c>
      <c r="DI101" s="135">
        <v>479.4</v>
      </c>
      <c r="DJ101" s="134">
        <v>478.6</v>
      </c>
      <c r="DK101" s="136">
        <f t="shared" si="23"/>
        <v>5.8000000000000114</v>
      </c>
      <c r="DL101" s="124">
        <f t="shared" si="24"/>
        <v>1.2267343485617621E-2</v>
      </c>
      <c r="DM101" s="125">
        <v>142.1</v>
      </c>
      <c r="DN101" s="125">
        <v>143.19999999999999</v>
      </c>
      <c r="DO101" s="125">
        <v>134.6</v>
      </c>
      <c r="DP101" s="125">
        <v>138.4</v>
      </c>
      <c r="DQ101" s="125">
        <v>138.4</v>
      </c>
      <c r="DR101" s="125">
        <v>139.19999999999999</v>
      </c>
      <c r="DS101" s="125">
        <v>140.5</v>
      </c>
      <c r="DT101" s="125">
        <v>141.80000000000001</v>
      </c>
      <c r="DU101" s="125">
        <v>142.4</v>
      </c>
      <c r="DV101" s="125">
        <v>136.1</v>
      </c>
      <c r="DW101" s="125">
        <v>135.69999999999999</v>
      </c>
      <c r="DX101" s="125">
        <v>137</v>
      </c>
      <c r="DY101" s="125">
        <v>135.1</v>
      </c>
      <c r="DZ101" s="125">
        <v>135.6</v>
      </c>
      <c r="EA101" s="125">
        <v>135.30000000000001</v>
      </c>
      <c r="EB101" s="125">
        <v>135.5</v>
      </c>
      <c r="EC101" s="125">
        <v>136.30000000000001</v>
      </c>
      <c r="ED101" s="125">
        <v>137.9</v>
      </c>
      <c r="EE101" s="125">
        <v>137.30000000000001</v>
      </c>
      <c r="EF101" s="125">
        <v>135.69999999999999</v>
      </c>
      <c r="EG101" s="126">
        <v>135.5</v>
      </c>
      <c r="EH101" s="126">
        <v>134.4</v>
      </c>
      <c r="EI101" s="127">
        <v>135.9</v>
      </c>
      <c r="EJ101" s="137">
        <v>134.9</v>
      </c>
      <c r="EK101" s="137">
        <v>135.19999999999999</v>
      </c>
      <c r="EL101" s="138">
        <v>134.9</v>
      </c>
      <c r="EM101" s="138">
        <v>135.1</v>
      </c>
      <c r="EN101" s="138">
        <v>135.5</v>
      </c>
      <c r="EO101" s="138">
        <v>135.1</v>
      </c>
      <c r="EP101" s="130">
        <f t="shared" si="25"/>
        <v>-7</v>
      </c>
      <c r="EQ101" s="131">
        <f t="shared" si="26"/>
        <v>-4.9261083743842367E-2</v>
      </c>
      <c r="ER101" s="122">
        <v>460.7</v>
      </c>
      <c r="ES101" s="122">
        <v>427.4</v>
      </c>
      <c r="ET101" s="122">
        <v>427.8</v>
      </c>
      <c r="EU101" s="122">
        <v>433.5</v>
      </c>
      <c r="EV101" s="122">
        <v>434</v>
      </c>
      <c r="EW101" s="122">
        <v>433</v>
      </c>
      <c r="EX101" s="122">
        <v>437.4</v>
      </c>
      <c r="EY101" s="122">
        <v>439.9</v>
      </c>
      <c r="EZ101" s="122">
        <v>445</v>
      </c>
      <c r="FA101" s="122">
        <v>443.2</v>
      </c>
      <c r="FB101" s="122">
        <v>448.1</v>
      </c>
      <c r="FC101" s="122">
        <v>451.6</v>
      </c>
      <c r="FD101" s="122">
        <v>455.8</v>
      </c>
      <c r="FE101" s="122">
        <v>459.4</v>
      </c>
      <c r="FF101" s="122">
        <v>460.7</v>
      </c>
      <c r="FG101" s="122">
        <v>458.6</v>
      </c>
      <c r="FH101" s="122">
        <v>451.6</v>
      </c>
      <c r="FI101" s="122">
        <v>457.3</v>
      </c>
      <c r="FJ101" s="122">
        <v>460.5</v>
      </c>
      <c r="FK101" s="122">
        <v>463.9</v>
      </c>
      <c r="FL101" s="123">
        <v>467.5</v>
      </c>
      <c r="FM101" s="123">
        <v>471.2</v>
      </c>
      <c r="FN101" s="123">
        <v>467.4</v>
      </c>
      <c r="FO101" s="123">
        <v>466.3</v>
      </c>
      <c r="FP101" s="132">
        <v>73.099999999999994</v>
      </c>
      <c r="FQ101" s="134">
        <v>468.5</v>
      </c>
      <c r="FR101" s="134">
        <v>469.3</v>
      </c>
      <c r="FS101" s="135">
        <v>470.5</v>
      </c>
      <c r="FT101" s="134">
        <v>471.3</v>
      </c>
      <c r="FU101" s="139">
        <f t="shared" si="27"/>
        <v>10.600000000000023</v>
      </c>
      <c r="FV101" s="124">
        <f t="shared" si="28"/>
        <v>2.3008465378771485E-2</v>
      </c>
      <c r="FW101" s="125">
        <v>477.5</v>
      </c>
      <c r="FX101" s="125">
        <v>472.5</v>
      </c>
      <c r="FY101" s="125">
        <v>415.4</v>
      </c>
      <c r="FZ101" s="125">
        <v>424.8</v>
      </c>
      <c r="GA101" s="125">
        <v>434.7</v>
      </c>
      <c r="GB101" s="125">
        <v>434.3</v>
      </c>
      <c r="GC101" s="125">
        <v>436.3</v>
      </c>
      <c r="GD101" s="125">
        <v>441.9</v>
      </c>
      <c r="GE101" s="125">
        <v>448.2</v>
      </c>
      <c r="GF101" s="125">
        <v>446.1</v>
      </c>
      <c r="GG101" s="125">
        <v>446.9</v>
      </c>
      <c r="GH101" s="125">
        <v>447.2</v>
      </c>
      <c r="GI101" s="125">
        <v>448.4</v>
      </c>
      <c r="GJ101" s="125">
        <v>449.8</v>
      </c>
      <c r="GK101" s="125">
        <v>451.8</v>
      </c>
      <c r="GL101" s="125">
        <v>455.6</v>
      </c>
      <c r="GM101" s="125">
        <v>457</v>
      </c>
      <c r="GN101" s="125">
        <v>453</v>
      </c>
      <c r="GO101" s="125">
        <v>455.1</v>
      </c>
      <c r="GP101" s="125">
        <v>454.5</v>
      </c>
      <c r="GQ101" s="126">
        <v>456.5</v>
      </c>
      <c r="GR101" s="126">
        <v>455.4</v>
      </c>
      <c r="GS101" s="127">
        <v>440.2</v>
      </c>
      <c r="GT101" s="137">
        <v>434.5</v>
      </c>
      <c r="GU101" s="137">
        <v>439.9</v>
      </c>
      <c r="GV101" s="138">
        <v>439.8</v>
      </c>
      <c r="GW101" s="138">
        <v>440.6</v>
      </c>
      <c r="GX101" s="138">
        <v>442.7</v>
      </c>
      <c r="GY101" s="138">
        <v>446.7</v>
      </c>
      <c r="GZ101" s="130">
        <f t="shared" si="29"/>
        <v>-30.800000000000011</v>
      </c>
      <c r="HA101" s="131">
        <f t="shared" si="30"/>
        <v>-6.4502617801047143E-2</v>
      </c>
      <c r="HB101" s="122">
        <v>284.10000000000002</v>
      </c>
      <c r="HC101" s="122">
        <v>272.60000000000002</v>
      </c>
      <c r="HD101" s="122">
        <v>151.69999999999999</v>
      </c>
      <c r="HE101" s="122">
        <v>161.19999999999999</v>
      </c>
      <c r="HF101" s="122">
        <v>185.8</v>
      </c>
      <c r="HG101" s="122">
        <v>211.8</v>
      </c>
      <c r="HH101" s="122">
        <v>216.3</v>
      </c>
      <c r="HI101" s="122">
        <v>231.3</v>
      </c>
      <c r="HJ101" s="122">
        <v>242.6</v>
      </c>
      <c r="HK101" s="122">
        <v>222.9</v>
      </c>
      <c r="HL101" s="122">
        <v>217</v>
      </c>
      <c r="HM101" s="122">
        <v>213.7</v>
      </c>
      <c r="HN101" s="122">
        <v>216.6</v>
      </c>
      <c r="HO101" s="122">
        <v>218.7</v>
      </c>
      <c r="HP101" s="122">
        <v>221.1</v>
      </c>
      <c r="HQ101" s="122">
        <v>222.5</v>
      </c>
      <c r="HR101" s="122">
        <v>226</v>
      </c>
      <c r="HS101" s="122">
        <v>228.1</v>
      </c>
      <c r="HT101" s="122">
        <v>231</v>
      </c>
      <c r="HU101" s="122">
        <v>232.5</v>
      </c>
      <c r="HV101" s="123">
        <v>236.5</v>
      </c>
      <c r="HW101" s="123">
        <v>238.1</v>
      </c>
      <c r="HX101" s="132">
        <v>245.7</v>
      </c>
      <c r="HY101" s="133">
        <v>244.2</v>
      </c>
      <c r="HZ101" s="133">
        <v>248.3</v>
      </c>
      <c r="IA101" s="134">
        <v>252.2</v>
      </c>
      <c r="IB101" s="134">
        <v>248.6</v>
      </c>
      <c r="IC101" s="134">
        <v>252.7</v>
      </c>
      <c r="ID101" s="134">
        <v>252.8</v>
      </c>
      <c r="IE101" s="139">
        <f t="shared" si="31"/>
        <v>-31.300000000000011</v>
      </c>
      <c r="IF101" s="124">
        <f t="shared" si="32"/>
        <v>-0.11017247448081664</v>
      </c>
      <c r="IG101" s="125">
        <v>509.9</v>
      </c>
      <c r="IH101" s="125">
        <v>504.4</v>
      </c>
      <c r="II101" s="125">
        <v>489.7</v>
      </c>
      <c r="IJ101" s="125">
        <v>481.9</v>
      </c>
      <c r="IK101" s="125">
        <v>485.5</v>
      </c>
      <c r="IL101" s="125">
        <v>499.3</v>
      </c>
      <c r="IM101" s="125">
        <v>497.5</v>
      </c>
      <c r="IN101" s="125">
        <v>483.7</v>
      </c>
      <c r="IO101" s="125">
        <v>481.6</v>
      </c>
      <c r="IP101" s="125">
        <v>492.9</v>
      </c>
      <c r="IQ101" s="125">
        <v>490.2</v>
      </c>
      <c r="IR101" s="125">
        <v>497.3</v>
      </c>
      <c r="IS101" s="125">
        <v>493.7</v>
      </c>
      <c r="IT101" s="125">
        <v>497.1</v>
      </c>
      <c r="IU101" s="125">
        <v>498.3</v>
      </c>
      <c r="IV101" s="125">
        <v>500.2</v>
      </c>
      <c r="IW101" s="125">
        <v>500.5</v>
      </c>
      <c r="IX101" s="125">
        <v>510.6</v>
      </c>
      <c r="IY101" s="125">
        <v>512.20000000000005</v>
      </c>
      <c r="IZ101" s="140">
        <v>512.9</v>
      </c>
      <c r="JA101" s="137">
        <v>511.3</v>
      </c>
      <c r="JB101" s="137">
        <v>512.79999999999995</v>
      </c>
      <c r="JC101" s="137">
        <v>511.7</v>
      </c>
      <c r="JD101" s="137">
        <v>513.9</v>
      </c>
      <c r="JE101" s="137">
        <v>512.29999999999995</v>
      </c>
      <c r="JF101" s="138">
        <v>510.9</v>
      </c>
      <c r="JG101" s="138">
        <v>512.70000000000005</v>
      </c>
      <c r="JH101" s="138">
        <v>515.4</v>
      </c>
      <c r="JI101" s="138">
        <v>513.5</v>
      </c>
      <c r="JJ101" s="128">
        <f t="shared" si="33"/>
        <v>3.6000000000000227</v>
      </c>
      <c r="JK101" s="141">
        <f t="shared" si="34"/>
        <v>7.0602078838988488E-3</v>
      </c>
    </row>
    <row r="102" spans="1:271" ht="15.95" thickBot="1">
      <c r="A102" s="113" t="s">
        <v>111</v>
      </c>
      <c r="B102" s="114">
        <v>3733.4</v>
      </c>
      <c r="C102" s="114">
        <v>3022.1</v>
      </c>
      <c r="D102" s="114">
        <v>3077.1</v>
      </c>
      <c r="E102" s="114">
        <v>3171.7</v>
      </c>
      <c r="F102" s="114">
        <v>3242.6</v>
      </c>
      <c r="G102" s="114">
        <v>3341.5</v>
      </c>
      <c r="H102" s="114">
        <v>3351</v>
      </c>
      <c r="I102" s="114">
        <v>3365</v>
      </c>
      <c r="J102" s="114">
        <v>3356.3</v>
      </c>
      <c r="K102" s="115">
        <v>3413.9</v>
      </c>
      <c r="L102" s="115">
        <v>3428.7</v>
      </c>
      <c r="M102" s="116">
        <v>3438.9</v>
      </c>
      <c r="N102" s="116">
        <v>3448.1</v>
      </c>
      <c r="O102" s="116">
        <v>3500.9</v>
      </c>
      <c r="P102" s="116">
        <v>3504.3</v>
      </c>
      <c r="Q102" s="117">
        <v>3517.8</v>
      </c>
      <c r="R102" s="117">
        <v>3544.2</v>
      </c>
      <c r="S102" s="117">
        <v>3598.4</v>
      </c>
      <c r="T102" s="117">
        <v>3607.8</v>
      </c>
      <c r="U102" s="118">
        <v>3630.1</v>
      </c>
      <c r="V102" s="119">
        <v>3651.6</v>
      </c>
      <c r="W102" s="119">
        <v>3660.4</v>
      </c>
      <c r="X102" s="120">
        <v>3660.8</v>
      </c>
      <c r="Y102" s="119">
        <v>3664.2</v>
      </c>
      <c r="Z102" s="121">
        <f t="shared" si="18"/>
        <v>-69.200000000000273</v>
      </c>
      <c r="AA102" s="122">
        <v>166.4</v>
      </c>
      <c r="AB102" s="122">
        <v>161.80000000000001</v>
      </c>
      <c r="AC102" s="122">
        <v>105.4</v>
      </c>
      <c r="AD102" s="122">
        <v>121</v>
      </c>
      <c r="AE102" s="122">
        <v>142</v>
      </c>
      <c r="AF102" s="122">
        <v>141.9</v>
      </c>
      <c r="AG102" s="122">
        <v>144.1</v>
      </c>
      <c r="AH102" s="122">
        <v>145.5</v>
      </c>
      <c r="AI102" s="122">
        <v>161.80000000000001</v>
      </c>
      <c r="AJ102" s="122">
        <v>163.6</v>
      </c>
      <c r="AK102" s="122">
        <v>162</v>
      </c>
      <c r="AL102" s="122">
        <v>163.80000000000001</v>
      </c>
      <c r="AM102" s="122">
        <v>162.30000000000001</v>
      </c>
      <c r="AN102" s="122">
        <v>163.4</v>
      </c>
      <c r="AO102" s="122">
        <v>165.7</v>
      </c>
      <c r="AP102" s="122">
        <v>167.8</v>
      </c>
      <c r="AQ102" s="122">
        <v>166.9</v>
      </c>
      <c r="AR102" s="123">
        <v>168.6</v>
      </c>
      <c r="AS102" s="123">
        <v>169.8</v>
      </c>
      <c r="AT102" s="123">
        <v>169</v>
      </c>
      <c r="AU102" s="123">
        <v>170.4</v>
      </c>
      <c r="AV102" s="123">
        <v>171.8</v>
      </c>
      <c r="AW102" s="123">
        <v>172.4</v>
      </c>
      <c r="AX102" s="123">
        <v>172.9</v>
      </c>
      <c r="AY102" s="123">
        <v>172.3</v>
      </c>
      <c r="AZ102" s="123">
        <v>175.6</v>
      </c>
      <c r="BA102" s="122">
        <f t="shared" si="19"/>
        <v>9.1999999999999886</v>
      </c>
      <c r="BB102" s="124">
        <f t="shared" si="20"/>
        <v>5.5288461538461467E-2</v>
      </c>
      <c r="BC102" s="125">
        <v>243.1</v>
      </c>
      <c r="BD102" s="125">
        <v>243.3</v>
      </c>
      <c r="BE102" s="125">
        <v>243.6</v>
      </c>
      <c r="BF102" s="125">
        <v>218.8</v>
      </c>
      <c r="BG102" s="125">
        <v>228.4</v>
      </c>
      <c r="BH102" s="125">
        <v>230.5</v>
      </c>
      <c r="BI102" s="125">
        <v>230.8</v>
      </c>
      <c r="BJ102" s="125">
        <v>232.9</v>
      </c>
      <c r="BK102" s="125">
        <v>234.9</v>
      </c>
      <c r="BL102" s="125">
        <v>229.8</v>
      </c>
      <c r="BM102" s="125">
        <v>230.2</v>
      </c>
      <c r="BN102" s="125">
        <v>228.5</v>
      </c>
      <c r="BO102" s="125">
        <v>230.8</v>
      </c>
      <c r="BP102" s="125">
        <v>230.6</v>
      </c>
      <c r="BQ102" s="125">
        <v>231</v>
      </c>
      <c r="BR102" s="125">
        <v>231.6</v>
      </c>
      <c r="BS102" s="125">
        <v>232.8</v>
      </c>
      <c r="BT102" s="125">
        <v>236.4</v>
      </c>
      <c r="BU102" s="125">
        <v>236.2</v>
      </c>
      <c r="BV102" s="125">
        <v>237.1</v>
      </c>
      <c r="BW102" s="126">
        <v>238.1</v>
      </c>
      <c r="BX102" s="126">
        <v>239</v>
      </c>
      <c r="BY102" s="126">
        <v>235.2</v>
      </c>
      <c r="BZ102" s="126">
        <v>235</v>
      </c>
      <c r="CA102" s="127">
        <v>236.9</v>
      </c>
      <c r="CB102" s="128">
        <v>238</v>
      </c>
      <c r="CC102" s="129">
        <v>241</v>
      </c>
      <c r="CD102" s="128">
        <v>240.8</v>
      </c>
      <c r="CE102" s="128">
        <v>240.4</v>
      </c>
      <c r="CF102" s="130">
        <f t="shared" si="21"/>
        <v>-2.6999999999999886</v>
      </c>
      <c r="CG102" s="131">
        <f t="shared" si="22"/>
        <v>-1.622596153846147E-2</v>
      </c>
      <c r="CH102" s="122">
        <v>579.6</v>
      </c>
      <c r="CI102" s="122">
        <v>577.29999999999995</v>
      </c>
      <c r="CJ102" s="122">
        <v>458.6</v>
      </c>
      <c r="CK102" s="122">
        <v>462.5</v>
      </c>
      <c r="CL102" s="122">
        <v>490.1</v>
      </c>
      <c r="CM102" s="122">
        <v>506</v>
      </c>
      <c r="CN102" s="122">
        <v>518.29999999999995</v>
      </c>
      <c r="CO102" s="122">
        <v>526</v>
      </c>
      <c r="CP102" s="122">
        <v>534.79999999999995</v>
      </c>
      <c r="CQ102" s="122">
        <v>545.4</v>
      </c>
      <c r="CR102" s="122">
        <v>549.6</v>
      </c>
      <c r="CS102" s="122">
        <v>552.79999999999995</v>
      </c>
      <c r="CT102" s="122">
        <v>554.5</v>
      </c>
      <c r="CU102" s="122">
        <v>554.4</v>
      </c>
      <c r="CV102" s="122">
        <v>554.29999999999995</v>
      </c>
      <c r="CW102" s="122">
        <v>555.29999999999995</v>
      </c>
      <c r="CX102" s="122">
        <v>554.70000000000005</v>
      </c>
      <c r="CY102" s="122">
        <v>554.4</v>
      </c>
      <c r="CZ102" s="122">
        <v>553.6</v>
      </c>
      <c r="DA102" s="122">
        <v>558.6</v>
      </c>
      <c r="DB102" s="123">
        <v>564.20000000000005</v>
      </c>
      <c r="DC102" s="123">
        <v>565.70000000000005</v>
      </c>
      <c r="DD102" s="132">
        <v>560.4</v>
      </c>
      <c r="DE102" s="133">
        <v>560.70000000000005</v>
      </c>
      <c r="DF102" s="133">
        <v>566.29999999999995</v>
      </c>
      <c r="DG102" s="134">
        <v>569.4</v>
      </c>
      <c r="DH102" s="134">
        <v>571</v>
      </c>
      <c r="DI102" s="135">
        <v>570.20000000000005</v>
      </c>
      <c r="DJ102" s="134">
        <v>569.9</v>
      </c>
      <c r="DK102" s="136">
        <f t="shared" si="23"/>
        <v>-9.7000000000000455</v>
      </c>
      <c r="DL102" s="124">
        <f t="shared" si="24"/>
        <v>-1.6735679779158116E-2</v>
      </c>
      <c r="DM102" s="125">
        <v>222.9</v>
      </c>
      <c r="DN102" s="125">
        <v>226.4</v>
      </c>
      <c r="DO102" s="125">
        <v>219.9</v>
      </c>
      <c r="DP102" s="125">
        <v>220.9</v>
      </c>
      <c r="DQ102" s="125">
        <v>219.6</v>
      </c>
      <c r="DR102" s="125">
        <v>218.7</v>
      </c>
      <c r="DS102" s="125">
        <v>218.9</v>
      </c>
      <c r="DT102" s="125">
        <v>221.3</v>
      </c>
      <c r="DU102" s="125">
        <v>223.2</v>
      </c>
      <c r="DV102" s="125">
        <v>216.4</v>
      </c>
      <c r="DW102" s="125">
        <v>216.3</v>
      </c>
      <c r="DX102" s="125">
        <v>218.6</v>
      </c>
      <c r="DY102" s="125">
        <v>219.2</v>
      </c>
      <c r="DZ102" s="125">
        <v>219.3</v>
      </c>
      <c r="EA102" s="125">
        <v>219.4</v>
      </c>
      <c r="EB102" s="125">
        <v>218.8</v>
      </c>
      <c r="EC102" s="125">
        <v>218</v>
      </c>
      <c r="ED102" s="125">
        <v>218.3</v>
      </c>
      <c r="EE102" s="125">
        <v>217.6</v>
      </c>
      <c r="EF102" s="125">
        <v>218.7</v>
      </c>
      <c r="EG102" s="126">
        <v>217.5</v>
      </c>
      <c r="EH102" s="126">
        <v>217.6</v>
      </c>
      <c r="EI102" s="127">
        <v>217.7</v>
      </c>
      <c r="EJ102" s="137">
        <v>217.6</v>
      </c>
      <c r="EK102" s="137">
        <v>217.4</v>
      </c>
      <c r="EL102" s="138">
        <v>217.3</v>
      </c>
      <c r="EM102" s="138">
        <v>216.4</v>
      </c>
      <c r="EN102" s="138">
        <v>217</v>
      </c>
      <c r="EO102" s="138">
        <v>216.9</v>
      </c>
      <c r="EP102" s="130">
        <f t="shared" si="25"/>
        <v>-6</v>
      </c>
      <c r="EQ102" s="131">
        <f t="shared" si="26"/>
        <v>-2.6917900403768506E-2</v>
      </c>
      <c r="ER102" s="122">
        <v>612.70000000000005</v>
      </c>
      <c r="ES102" s="122">
        <v>558.4</v>
      </c>
      <c r="ET102" s="122">
        <v>554.70000000000005</v>
      </c>
      <c r="EU102" s="122">
        <v>561.9</v>
      </c>
      <c r="EV102" s="122">
        <v>566.6</v>
      </c>
      <c r="EW102" s="122">
        <v>566.6</v>
      </c>
      <c r="EX102" s="122">
        <v>571.70000000000005</v>
      </c>
      <c r="EY102" s="122">
        <v>575.9</v>
      </c>
      <c r="EZ102" s="122">
        <v>579.70000000000005</v>
      </c>
      <c r="FA102" s="122">
        <v>577.4</v>
      </c>
      <c r="FB102" s="122">
        <v>583</v>
      </c>
      <c r="FC102" s="122">
        <v>588.5</v>
      </c>
      <c r="FD102" s="122">
        <v>596.20000000000005</v>
      </c>
      <c r="FE102" s="122">
        <v>596.5</v>
      </c>
      <c r="FF102" s="122">
        <v>601.6</v>
      </c>
      <c r="FG102" s="122">
        <v>603.5</v>
      </c>
      <c r="FH102" s="122">
        <v>603.79999999999995</v>
      </c>
      <c r="FI102" s="122">
        <v>611.20000000000005</v>
      </c>
      <c r="FJ102" s="122">
        <v>609.20000000000005</v>
      </c>
      <c r="FK102" s="122">
        <v>608.4</v>
      </c>
      <c r="FL102" s="123">
        <v>618.20000000000005</v>
      </c>
      <c r="FM102" s="123">
        <v>620.70000000000005</v>
      </c>
      <c r="FN102" s="123">
        <v>620.1</v>
      </c>
      <c r="FO102" s="123">
        <v>624.9</v>
      </c>
      <c r="FP102" s="132">
        <v>467.9</v>
      </c>
      <c r="FQ102" s="134">
        <v>633.29999999999995</v>
      </c>
      <c r="FR102" s="134">
        <v>633.5</v>
      </c>
      <c r="FS102" s="135">
        <v>630.70000000000005</v>
      </c>
      <c r="FT102" s="134">
        <v>631.79999999999995</v>
      </c>
      <c r="FU102" s="139">
        <f t="shared" si="27"/>
        <v>19.099999999999909</v>
      </c>
      <c r="FV102" s="124">
        <f t="shared" si="28"/>
        <v>3.1173494369185421E-2</v>
      </c>
      <c r="FW102" s="125">
        <v>827.2</v>
      </c>
      <c r="FX102" s="125">
        <v>813.4</v>
      </c>
      <c r="FY102" s="125">
        <v>716.8</v>
      </c>
      <c r="FZ102" s="125">
        <v>721.6</v>
      </c>
      <c r="GA102" s="125">
        <v>726.7</v>
      </c>
      <c r="GB102" s="125">
        <v>735</v>
      </c>
      <c r="GC102" s="125">
        <v>749.3</v>
      </c>
      <c r="GD102" s="125">
        <v>756.9</v>
      </c>
      <c r="GE102" s="125">
        <v>752.8</v>
      </c>
      <c r="GF102" s="125">
        <v>746.9</v>
      </c>
      <c r="GG102" s="125">
        <v>740.3</v>
      </c>
      <c r="GH102" s="125">
        <v>751.9</v>
      </c>
      <c r="GI102" s="125">
        <v>755.7</v>
      </c>
      <c r="GJ102" s="125">
        <v>759.3</v>
      </c>
      <c r="GK102" s="125">
        <v>758.1</v>
      </c>
      <c r="GL102" s="125">
        <v>760.3</v>
      </c>
      <c r="GM102" s="125">
        <v>763.8</v>
      </c>
      <c r="GN102" s="125">
        <v>761.8</v>
      </c>
      <c r="GO102" s="125">
        <v>761.9</v>
      </c>
      <c r="GP102" s="125">
        <v>767.1</v>
      </c>
      <c r="GQ102" s="126">
        <v>771</v>
      </c>
      <c r="GR102" s="126">
        <v>773.4</v>
      </c>
      <c r="GS102" s="127">
        <v>804</v>
      </c>
      <c r="GT102" s="137">
        <v>802.1</v>
      </c>
      <c r="GU102" s="137">
        <v>803.7</v>
      </c>
      <c r="GV102" s="138">
        <v>812.4</v>
      </c>
      <c r="GW102" s="138">
        <v>812.3</v>
      </c>
      <c r="GX102" s="138">
        <v>813.6</v>
      </c>
      <c r="GY102" s="138">
        <v>812.7</v>
      </c>
      <c r="GZ102" s="130">
        <f t="shared" si="29"/>
        <v>-14.5</v>
      </c>
      <c r="HA102" s="131">
        <f t="shared" si="30"/>
        <v>-1.7529013539651837E-2</v>
      </c>
      <c r="HB102" s="122">
        <v>383.3</v>
      </c>
      <c r="HC102" s="122">
        <v>354.3</v>
      </c>
      <c r="HD102" s="122">
        <v>138.5</v>
      </c>
      <c r="HE102" s="122">
        <v>156.9</v>
      </c>
      <c r="HF102" s="122">
        <v>187</v>
      </c>
      <c r="HG102" s="122">
        <v>218.2</v>
      </c>
      <c r="HH102" s="122">
        <v>231.7</v>
      </c>
      <c r="HI102" s="122">
        <v>245.6</v>
      </c>
      <c r="HJ102" s="122">
        <v>245.3</v>
      </c>
      <c r="HK102" s="122">
        <v>263.60000000000002</v>
      </c>
      <c r="HL102" s="122">
        <v>255</v>
      </c>
      <c r="HM102" s="122">
        <v>257.5</v>
      </c>
      <c r="HN102" s="122">
        <v>268.3</v>
      </c>
      <c r="HO102" s="122">
        <v>275.3</v>
      </c>
      <c r="HP102" s="122">
        <v>278.2</v>
      </c>
      <c r="HQ102" s="122">
        <v>281.7</v>
      </c>
      <c r="HR102" s="122">
        <v>284.89999999999998</v>
      </c>
      <c r="HS102" s="122">
        <v>301</v>
      </c>
      <c r="HT102" s="122">
        <v>302</v>
      </c>
      <c r="HU102" s="122">
        <v>305.8</v>
      </c>
      <c r="HV102" s="123">
        <v>312.10000000000002</v>
      </c>
      <c r="HW102" s="123">
        <v>315.8</v>
      </c>
      <c r="HX102" s="132">
        <v>328.5</v>
      </c>
      <c r="HY102" s="133">
        <v>333.1</v>
      </c>
      <c r="HZ102" s="133">
        <v>338</v>
      </c>
      <c r="IA102" s="134">
        <v>342.3</v>
      </c>
      <c r="IB102" s="134">
        <v>347.1</v>
      </c>
      <c r="IC102" s="134">
        <v>350.1</v>
      </c>
      <c r="ID102" s="134">
        <v>350.6</v>
      </c>
      <c r="IE102" s="139">
        <f t="shared" si="31"/>
        <v>-32.699999999999989</v>
      </c>
      <c r="IF102" s="124">
        <f t="shared" si="32"/>
        <v>-8.5311766240542625E-2</v>
      </c>
      <c r="IG102" s="125">
        <v>461.1</v>
      </c>
      <c r="IH102" s="125">
        <v>458.9</v>
      </c>
      <c r="II102" s="125">
        <v>429.7</v>
      </c>
      <c r="IJ102" s="125">
        <v>422.4</v>
      </c>
      <c r="IK102" s="125">
        <v>426.1</v>
      </c>
      <c r="IL102" s="125">
        <v>431.3</v>
      </c>
      <c r="IM102" s="125">
        <v>446.5</v>
      </c>
      <c r="IN102" s="125">
        <v>435.7</v>
      </c>
      <c r="IO102" s="125">
        <v>431.1</v>
      </c>
      <c r="IP102" s="125">
        <v>424.1</v>
      </c>
      <c r="IQ102" s="125">
        <v>419.4</v>
      </c>
      <c r="IR102" s="125">
        <v>429.1</v>
      </c>
      <c r="IS102" s="125">
        <v>423.6</v>
      </c>
      <c r="IT102" s="125">
        <v>425.9</v>
      </c>
      <c r="IU102" s="125">
        <v>429.2</v>
      </c>
      <c r="IV102" s="125">
        <v>429.9</v>
      </c>
      <c r="IW102" s="125">
        <v>431.1</v>
      </c>
      <c r="IX102" s="125">
        <v>443.7</v>
      </c>
      <c r="IY102" s="125">
        <v>447.7</v>
      </c>
      <c r="IZ102" s="140">
        <v>442.6</v>
      </c>
      <c r="JA102" s="137">
        <v>440.4</v>
      </c>
      <c r="JB102" s="137">
        <v>441.3</v>
      </c>
      <c r="JC102" s="137">
        <v>440.2</v>
      </c>
      <c r="JD102" s="137">
        <v>440.2</v>
      </c>
      <c r="JE102" s="137">
        <v>441.3</v>
      </c>
      <c r="JF102" s="138">
        <v>441.5</v>
      </c>
      <c r="JG102" s="138">
        <v>440.4</v>
      </c>
      <c r="JH102" s="138">
        <v>439.8</v>
      </c>
      <c r="JI102" s="138">
        <v>439.6</v>
      </c>
      <c r="JJ102" s="128">
        <f t="shared" si="33"/>
        <v>-21.5</v>
      </c>
      <c r="JK102" s="141">
        <f t="shared" si="34"/>
        <v>-4.6627629581435695E-2</v>
      </c>
    </row>
    <row r="103" spans="1:271" ht="15.95" thickBot="1">
      <c r="A103" s="113" t="s">
        <v>112</v>
      </c>
      <c r="B103" s="114">
        <v>4452.8999999999996</v>
      </c>
      <c r="C103" s="114">
        <v>3401.1</v>
      </c>
      <c r="D103" s="114">
        <v>3571.9</v>
      </c>
      <c r="E103" s="114">
        <v>3838.2</v>
      </c>
      <c r="F103" s="114">
        <v>3939.7</v>
      </c>
      <c r="G103" s="114">
        <v>4017.5</v>
      </c>
      <c r="H103" s="114">
        <v>4034.5</v>
      </c>
      <c r="I103" s="114">
        <v>4095.7</v>
      </c>
      <c r="J103" s="114">
        <v>4027.9</v>
      </c>
      <c r="K103" s="115">
        <v>4117.3999999999996</v>
      </c>
      <c r="L103" s="115">
        <v>4133.6000000000004</v>
      </c>
      <c r="M103" s="116">
        <v>4115.5</v>
      </c>
      <c r="N103" s="116">
        <v>4117.3999999999996</v>
      </c>
      <c r="O103" s="116">
        <v>4167.3</v>
      </c>
      <c r="P103" s="116">
        <v>4172.8999999999996</v>
      </c>
      <c r="Q103" s="117">
        <v>4186.3999999999996</v>
      </c>
      <c r="R103" s="117">
        <v>4223.2</v>
      </c>
      <c r="S103" s="117">
        <v>4289</v>
      </c>
      <c r="T103" s="117">
        <v>4303</v>
      </c>
      <c r="U103" s="118">
        <v>4315.3999999999996</v>
      </c>
      <c r="V103" s="119">
        <v>4327.2</v>
      </c>
      <c r="W103" s="119">
        <v>4326.1000000000004</v>
      </c>
      <c r="X103" s="120">
        <v>4317</v>
      </c>
      <c r="Y103" s="119">
        <v>4327.1000000000004</v>
      </c>
      <c r="Z103" s="121">
        <f t="shared" si="18"/>
        <v>-125.79999999999927</v>
      </c>
      <c r="AA103" s="122">
        <v>177.3</v>
      </c>
      <c r="AB103" s="122">
        <v>178.5</v>
      </c>
      <c r="AC103" s="122">
        <v>98.2</v>
      </c>
      <c r="AD103" s="122">
        <v>148.6</v>
      </c>
      <c r="AE103" s="122">
        <v>170.6</v>
      </c>
      <c r="AF103" s="122">
        <v>171.8</v>
      </c>
      <c r="AG103" s="122">
        <v>175.3</v>
      </c>
      <c r="AH103" s="122">
        <v>174.8</v>
      </c>
      <c r="AI103" s="122">
        <v>175</v>
      </c>
      <c r="AJ103" s="122">
        <v>174.8</v>
      </c>
      <c r="AK103" s="122">
        <v>171.5</v>
      </c>
      <c r="AL103" s="122">
        <v>174.3</v>
      </c>
      <c r="AM103" s="122">
        <v>176.8</v>
      </c>
      <c r="AN103" s="122">
        <v>176.5</v>
      </c>
      <c r="AO103" s="122">
        <v>177.4</v>
      </c>
      <c r="AP103" s="122">
        <v>176.2</v>
      </c>
      <c r="AQ103" s="122">
        <v>177.5</v>
      </c>
      <c r="AR103" s="123">
        <v>178.1</v>
      </c>
      <c r="AS103" s="123">
        <v>179</v>
      </c>
      <c r="AT103" s="123">
        <v>179.5</v>
      </c>
      <c r="AU103" s="123">
        <v>178.7</v>
      </c>
      <c r="AV103" s="123">
        <v>179.7</v>
      </c>
      <c r="AW103" s="123">
        <v>179.9</v>
      </c>
      <c r="AX103" s="123">
        <v>179.3</v>
      </c>
      <c r="AY103" s="123">
        <v>176.3</v>
      </c>
      <c r="AZ103" s="123">
        <v>175.1</v>
      </c>
      <c r="BA103" s="122">
        <f t="shared" si="19"/>
        <v>-2.2000000000000171</v>
      </c>
      <c r="BB103" s="124">
        <f t="shared" si="20"/>
        <v>-1.2408347433728239E-2</v>
      </c>
      <c r="BC103" s="125">
        <v>619.20000000000005</v>
      </c>
      <c r="BD103" s="125">
        <v>618.6</v>
      </c>
      <c r="BE103" s="125">
        <v>628.70000000000005</v>
      </c>
      <c r="BF103" s="125">
        <v>442.9</v>
      </c>
      <c r="BG103" s="125">
        <v>550.29999999999995</v>
      </c>
      <c r="BH103" s="125">
        <v>558.5</v>
      </c>
      <c r="BI103" s="125">
        <v>561.6</v>
      </c>
      <c r="BJ103" s="125">
        <v>566.20000000000005</v>
      </c>
      <c r="BK103" s="125">
        <v>564.6</v>
      </c>
      <c r="BL103" s="125">
        <v>571.9</v>
      </c>
      <c r="BM103" s="125">
        <v>572.20000000000005</v>
      </c>
      <c r="BN103" s="125">
        <v>573.70000000000005</v>
      </c>
      <c r="BO103" s="125">
        <v>573.9</v>
      </c>
      <c r="BP103" s="125">
        <v>573.6</v>
      </c>
      <c r="BQ103" s="125">
        <v>565.70000000000005</v>
      </c>
      <c r="BR103" s="125">
        <v>569.20000000000005</v>
      </c>
      <c r="BS103" s="125">
        <v>570.9</v>
      </c>
      <c r="BT103" s="125">
        <v>570.9</v>
      </c>
      <c r="BU103" s="125">
        <v>571.79999999999995</v>
      </c>
      <c r="BV103" s="125">
        <v>574.20000000000005</v>
      </c>
      <c r="BW103" s="126">
        <v>583.6</v>
      </c>
      <c r="BX103" s="126">
        <v>584.5</v>
      </c>
      <c r="BY103" s="126">
        <v>596.9</v>
      </c>
      <c r="BZ103" s="126">
        <v>596.70000000000005</v>
      </c>
      <c r="CA103" s="127">
        <v>595.4</v>
      </c>
      <c r="CB103" s="128">
        <v>603.4</v>
      </c>
      <c r="CC103" s="129">
        <v>602.70000000000005</v>
      </c>
      <c r="CD103" s="128">
        <v>601.70000000000005</v>
      </c>
      <c r="CE103" s="128">
        <v>605.29999999999995</v>
      </c>
      <c r="CF103" s="130">
        <f t="shared" si="21"/>
        <v>-13.900000000000091</v>
      </c>
      <c r="CG103" s="131">
        <f t="shared" si="22"/>
        <v>-7.8398195149464694E-2</v>
      </c>
      <c r="CH103" s="122">
        <v>798.4</v>
      </c>
      <c r="CI103" s="122">
        <v>804.7</v>
      </c>
      <c r="CJ103" s="122">
        <v>641.79999999999995</v>
      </c>
      <c r="CK103" s="122">
        <v>689.2</v>
      </c>
      <c r="CL103" s="122">
        <v>732</v>
      </c>
      <c r="CM103" s="122">
        <v>746.4</v>
      </c>
      <c r="CN103" s="122">
        <v>756.1</v>
      </c>
      <c r="CO103" s="122">
        <v>760.5</v>
      </c>
      <c r="CP103" s="122">
        <v>765.5</v>
      </c>
      <c r="CQ103" s="122">
        <v>765.5</v>
      </c>
      <c r="CR103" s="122">
        <v>769.9</v>
      </c>
      <c r="CS103" s="122">
        <v>774.6</v>
      </c>
      <c r="CT103" s="122">
        <v>777.6</v>
      </c>
      <c r="CU103" s="122">
        <v>778.9</v>
      </c>
      <c r="CV103" s="122">
        <v>773.6</v>
      </c>
      <c r="CW103" s="122">
        <v>769.9</v>
      </c>
      <c r="CX103" s="122">
        <v>773.9</v>
      </c>
      <c r="CY103" s="122">
        <v>778.4</v>
      </c>
      <c r="CZ103" s="122">
        <v>779</v>
      </c>
      <c r="DA103" s="122">
        <v>781.7</v>
      </c>
      <c r="DB103" s="123">
        <v>788.3</v>
      </c>
      <c r="DC103" s="123">
        <v>790.2</v>
      </c>
      <c r="DD103" s="132">
        <v>787.9</v>
      </c>
      <c r="DE103" s="133">
        <v>792.8</v>
      </c>
      <c r="DF103" s="133">
        <v>800.7</v>
      </c>
      <c r="DG103" s="134">
        <v>800.9</v>
      </c>
      <c r="DH103" s="134">
        <v>800.8</v>
      </c>
      <c r="DI103" s="135">
        <v>799.1</v>
      </c>
      <c r="DJ103" s="134">
        <v>798.6</v>
      </c>
      <c r="DK103" s="136">
        <f t="shared" si="23"/>
        <v>0.20000000000004547</v>
      </c>
      <c r="DL103" s="124">
        <f t="shared" si="24"/>
        <v>2.5050100200406497E-4</v>
      </c>
      <c r="DM103" s="125">
        <v>229.6</v>
      </c>
      <c r="DN103" s="125">
        <v>229.5</v>
      </c>
      <c r="DO103" s="125">
        <v>215.4</v>
      </c>
      <c r="DP103" s="125">
        <v>217.5</v>
      </c>
      <c r="DQ103" s="125">
        <v>218.8</v>
      </c>
      <c r="DR103" s="125">
        <v>219.1</v>
      </c>
      <c r="DS103" s="125">
        <v>220.7</v>
      </c>
      <c r="DT103" s="125">
        <v>221.5</v>
      </c>
      <c r="DU103" s="125">
        <v>222.3</v>
      </c>
      <c r="DV103" s="125">
        <v>224.5</v>
      </c>
      <c r="DW103" s="125">
        <v>224.5</v>
      </c>
      <c r="DX103" s="125">
        <v>224.1</v>
      </c>
      <c r="DY103" s="125">
        <v>224.6</v>
      </c>
      <c r="DZ103" s="125">
        <v>225.3</v>
      </c>
      <c r="EA103" s="125">
        <v>226.7</v>
      </c>
      <c r="EB103" s="125">
        <v>225.7</v>
      </c>
      <c r="EC103" s="125">
        <v>225.9</v>
      </c>
      <c r="ED103" s="125">
        <v>225.2</v>
      </c>
      <c r="EE103" s="125">
        <v>224.2</v>
      </c>
      <c r="EF103" s="125">
        <v>226.2</v>
      </c>
      <c r="EG103" s="126">
        <v>226.9</v>
      </c>
      <c r="EH103" s="126">
        <v>226.4</v>
      </c>
      <c r="EI103" s="127">
        <v>232.9</v>
      </c>
      <c r="EJ103" s="137">
        <v>233.7</v>
      </c>
      <c r="EK103" s="137">
        <v>235.1</v>
      </c>
      <c r="EL103" s="138">
        <v>236.6</v>
      </c>
      <c r="EM103" s="138">
        <v>235.9</v>
      </c>
      <c r="EN103" s="138">
        <v>234.7</v>
      </c>
      <c r="EO103" s="138">
        <v>237.5</v>
      </c>
      <c r="EP103" s="130">
        <f t="shared" si="25"/>
        <v>7.9000000000000057</v>
      </c>
      <c r="EQ103" s="131">
        <f t="shared" si="26"/>
        <v>3.4407665505226503E-2</v>
      </c>
      <c r="ER103" s="122">
        <v>654.20000000000005</v>
      </c>
      <c r="ES103" s="122">
        <v>512</v>
      </c>
      <c r="ET103" s="122">
        <v>510</v>
      </c>
      <c r="EU103" s="122">
        <v>530.79999999999995</v>
      </c>
      <c r="EV103" s="122">
        <v>560.70000000000005</v>
      </c>
      <c r="EW103" s="122">
        <v>584.4</v>
      </c>
      <c r="EX103" s="122">
        <v>592.6</v>
      </c>
      <c r="EY103" s="122">
        <v>596</v>
      </c>
      <c r="EZ103" s="122">
        <v>603.20000000000005</v>
      </c>
      <c r="FA103" s="122">
        <v>609</v>
      </c>
      <c r="FB103" s="122">
        <v>609.4</v>
      </c>
      <c r="FC103" s="122">
        <v>612.6</v>
      </c>
      <c r="FD103" s="122">
        <v>616</v>
      </c>
      <c r="FE103" s="122">
        <v>619.6</v>
      </c>
      <c r="FF103" s="122">
        <v>620.1</v>
      </c>
      <c r="FG103" s="122">
        <v>617.4</v>
      </c>
      <c r="FH103" s="122">
        <v>619.9</v>
      </c>
      <c r="FI103" s="122">
        <v>627</v>
      </c>
      <c r="FJ103" s="122">
        <v>627.6</v>
      </c>
      <c r="FK103" s="122">
        <v>632.6</v>
      </c>
      <c r="FL103" s="123">
        <v>641.4</v>
      </c>
      <c r="FM103" s="123">
        <v>641.29999999999995</v>
      </c>
      <c r="FN103" s="123">
        <v>652.9</v>
      </c>
      <c r="FO103" s="123">
        <v>652</v>
      </c>
      <c r="FP103" s="132">
        <v>625.9</v>
      </c>
      <c r="FQ103" s="134">
        <v>654.6</v>
      </c>
      <c r="FR103" s="134">
        <v>653.6</v>
      </c>
      <c r="FS103" s="135">
        <v>654.29999999999995</v>
      </c>
      <c r="FT103" s="134">
        <v>661.6</v>
      </c>
      <c r="FU103" s="139">
        <f t="shared" si="27"/>
        <v>7.3999999999999773</v>
      </c>
      <c r="FV103" s="124">
        <f t="shared" si="28"/>
        <v>1.1311525527361628E-2</v>
      </c>
      <c r="FW103" s="125">
        <v>692.3</v>
      </c>
      <c r="FX103" s="125">
        <v>676.3</v>
      </c>
      <c r="FY103" s="125">
        <v>567.4</v>
      </c>
      <c r="FZ103" s="125">
        <v>578.9</v>
      </c>
      <c r="GA103" s="125">
        <v>609.6</v>
      </c>
      <c r="GB103" s="125">
        <v>617.6</v>
      </c>
      <c r="GC103" s="125">
        <v>625.4</v>
      </c>
      <c r="GD103" s="125">
        <v>627.5</v>
      </c>
      <c r="GE103" s="125">
        <v>629.1</v>
      </c>
      <c r="GF103" s="125">
        <v>641</v>
      </c>
      <c r="GG103" s="125">
        <v>638.4</v>
      </c>
      <c r="GH103" s="125">
        <v>643.1</v>
      </c>
      <c r="GI103" s="125">
        <v>643.70000000000005</v>
      </c>
      <c r="GJ103" s="125">
        <v>644.79999999999995</v>
      </c>
      <c r="GK103" s="125">
        <v>640.6</v>
      </c>
      <c r="GL103" s="125">
        <v>641.29999999999995</v>
      </c>
      <c r="GM103" s="125">
        <v>642.79999999999995</v>
      </c>
      <c r="GN103" s="125">
        <v>646.1</v>
      </c>
      <c r="GO103" s="125">
        <v>646</v>
      </c>
      <c r="GP103" s="125">
        <v>640.4</v>
      </c>
      <c r="GQ103" s="126">
        <v>641</v>
      </c>
      <c r="GR103" s="126">
        <v>640.9</v>
      </c>
      <c r="GS103" s="127">
        <v>647.6</v>
      </c>
      <c r="GT103" s="137">
        <v>651.29999999999995</v>
      </c>
      <c r="GU103" s="137">
        <v>648.1</v>
      </c>
      <c r="GV103" s="138">
        <v>650.20000000000005</v>
      </c>
      <c r="GW103" s="138">
        <v>653.79999999999995</v>
      </c>
      <c r="GX103" s="138">
        <v>654.1</v>
      </c>
      <c r="GY103" s="138">
        <v>655.6</v>
      </c>
      <c r="GZ103" s="130">
        <f t="shared" si="29"/>
        <v>-36.699999999999932</v>
      </c>
      <c r="HA103" s="131">
        <f t="shared" si="30"/>
        <v>-5.3011700130001352E-2</v>
      </c>
      <c r="HB103" s="122">
        <v>435.5</v>
      </c>
      <c r="HC103" s="122">
        <v>416.6</v>
      </c>
      <c r="HD103" s="122">
        <v>179.7</v>
      </c>
      <c r="HE103" s="122">
        <v>193.3</v>
      </c>
      <c r="HF103" s="122">
        <v>241.7</v>
      </c>
      <c r="HG103" s="122">
        <v>270.2</v>
      </c>
      <c r="HH103" s="122">
        <v>279.3</v>
      </c>
      <c r="HI103" s="122">
        <v>290.60000000000002</v>
      </c>
      <c r="HJ103" s="122">
        <v>295.7</v>
      </c>
      <c r="HK103" s="122">
        <v>339.4</v>
      </c>
      <c r="HL103" s="122">
        <v>276.60000000000002</v>
      </c>
      <c r="HM103" s="122">
        <v>285.89999999999998</v>
      </c>
      <c r="HN103" s="122">
        <v>340.3</v>
      </c>
      <c r="HO103" s="122">
        <v>346.7</v>
      </c>
      <c r="HP103" s="122">
        <v>341.8</v>
      </c>
      <c r="HQ103" s="122">
        <v>339.3</v>
      </c>
      <c r="HR103" s="122">
        <v>342</v>
      </c>
      <c r="HS103" s="122">
        <v>352</v>
      </c>
      <c r="HT103" s="122">
        <v>355.6</v>
      </c>
      <c r="HU103" s="122">
        <v>363.1</v>
      </c>
      <c r="HV103" s="123">
        <v>372.6</v>
      </c>
      <c r="HW103" s="123">
        <v>381.2</v>
      </c>
      <c r="HX103" s="132">
        <v>393.3</v>
      </c>
      <c r="HY103" s="133">
        <v>396.7</v>
      </c>
      <c r="HZ103" s="133">
        <v>399.5</v>
      </c>
      <c r="IA103" s="134">
        <v>399</v>
      </c>
      <c r="IB103" s="134">
        <v>394.6</v>
      </c>
      <c r="IC103" s="134">
        <v>387.5</v>
      </c>
      <c r="ID103" s="134">
        <v>385.3</v>
      </c>
      <c r="IE103" s="139">
        <f t="shared" si="31"/>
        <v>-50.199999999999989</v>
      </c>
      <c r="IF103" s="124">
        <f t="shared" si="32"/>
        <v>-0.1152698048220436</v>
      </c>
      <c r="IG103" s="125">
        <v>616.9</v>
      </c>
      <c r="IH103" s="125">
        <v>617.1</v>
      </c>
      <c r="II103" s="125">
        <v>579.9</v>
      </c>
      <c r="IJ103" s="125">
        <v>565.20000000000005</v>
      </c>
      <c r="IK103" s="125">
        <v>567.79999999999995</v>
      </c>
      <c r="IL103" s="125">
        <v>571.9</v>
      </c>
      <c r="IM103" s="125">
        <v>584.79999999999995</v>
      </c>
      <c r="IN103" s="125">
        <v>574.5</v>
      </c>
      <c r="IO103" s="125">
        <v>574.9</v>
      </c>
      <c r="IP103" s="125">
        <v>568.1</v>
      </c>
      <c r="IQ103" s="125">
        <v>562.20000000000005</v>
      </c>
      <c r="IR103" s="125">
        <v>569.70000000000005</v>
      </c>
      <c r="IS103" s="125">
        <v>569.20000000000005</v>
      </c>
      <c r="IT103" s="125">
        <v>569.79999999999995</v>
      </c>
      <c r="IU103" s="125">
        <v>570.70000000000005</v>
      </c>
      <c r="IV103" s="125">
        <v>575.79999999999995</v>
      </c>
      <c r="IW103" s="125">
        <v>580.5</v>
      </c>
      <c r="IX103" s="125">
        <v>586.79999999999995</v>
      </c>
      <c r="IY103" s="125">
        <v>588</v>
      </c>
      <c r="IZ103" s="140">
        <v>585.29999999999995</v>
      </c>
      <c r="JA103" s="137">
        <v>583.79999999999995</v>
      </c>
      <c r="JB103" s="137">
        <v>585.79999999999995</v>
      </c>
      <c r="JC103" s="137">
        <v>579.1</v>
      </c>
      <c r="JD103" s="137">
        <v>581.20000000000005</v>
      </c>
      <c r="JE103" s="137">
        <v>582.5</v>
      </c>
      <c r="JF103" s="138">
        <v>582.79999999999995</v>
      </c>
      <c r="JG103" s="138">
        <v>585</v>
      </c>
      <c r="JH103" s="138">
        <v>587.5</v>
      </c>
      <c r="JI103" s="138">
        <v>581.79999999999995</v>
      </c>
      <c r="JJ103" s="128">
        <f t="shared" si="33"/>
        <v>-35.100000000000023</v>
      </c>
      <c r="JK103" s="141">
        <f t="shared" si="34"/>
        <v>-5.689739017668994E-2</v>
      </c>
    </row>
    <row r="104" spans="1:271" ht="15.95" thickBot="1">
      <c r="A104" s="113" t="s">
        <v>113</v>
      </c>
      <c r="B104" s="114">
        <v>2996.3</v>
      </c>
      <c r="C104" s="114">
        <v>2589.8000000000002</v>
      </c>
      <c r="D104" s="114">
        <v>2616</v>
      </c>
      <c r="E104" s="114">
        <v>2690.7</v>
      </c>
      <c r="F104" s="114">
        <v>2725.3</v>
      </c>
      <c r="G104" s="114">
        <v>2780.2</v>
      </c>
      <c r="H104" s="114">
        <v>2795.4</v>
      </c>
      <c r="I104" s="114">
        <v>2772.4</v>
      </c>
      <c r="J104" s="114">
        <v>2719.6</v>
      </c>
      <c r="K104" s="115">
        <v>2783.6</v>
      </c>
      <c r="L104" s="115">
        <v>2804</v>
      </c>
      <c r="M104" s="116">
        <v>2817.4</v>
      </c>
      <c r="N104" s="116">
        <v>2826.4</v>
      </c>
      <c r="O104" s="116">
        <v>2848.4</v>
      </c>
      <c r="P104" s="116">
        <v>2852.6</v>
      </c>
      <c r="Q104" s="117">
        <v>2865.9</v>
      </c>
      <c r="R104" s="117">
        <v>2875.8</v>
      </c>
      <c r="S104" s="117">
        <v>2864.5</v>
      </c>
      <c r="T104" s="117">
        <v>2869.3</v>
      </c>
      <c r="U104" s="152">
        <v>2882.3</v>
      </c>
      <c r="V104" s="119">
        <v>2895.5</v>
      </c>
      <c r="W104" s="119">
        <v>2907.2</v>
      </c>
      <c r="X104" s="120">
        <v>2914.7</v>
      </c>
      <c r="Y104" s="119">
        <v>2914.8</v>
      </c>
      <c r="Z104" s="121">
        <f t="shared" si="18"/>
        <v>-81.5</v>
      </c>
      <c r="AA104" s="122">
        <v>127.8</v>
      </c>
      <c r="AB104" s="122">
        <v>125.1</v>
      </c>
      <c r="AC104" s="122">
        <v>114.5</v>
      </c>
      <c r="AD104" s="122">
        <v>121.5</v>
      </c>
      <c r="AE104" s="122">
        <v>118.1</v>
      </c>
      <c r="AF104" s="122">
        <v>120.1</v>
      </c>
      <c r="AG104" s="122">
        <v>122</v>
      </c>
      <c r="AH104" s="122">
        <v>123.5</v>
      </c>
      <c r="AI104" s="122">
        <v>122.8</v>
      </c>
      <c r="AJ104" s="122">
        <v>122.4</v>
      </c>
      <c r="AK104" s="122">
        <v>117</v>
      </c>
      <c r="AL104" s="122">
        <v>125.5</v>
      </c>
      <c r="AM104" s="122">
        <v>127.7</v>
      </c>
      <c r="AN104" s="122">
        <v>126.5</v>
      </c>
      <c r="AO104" s="122">
        <v>127.3</v>
      </c>
      <c r="AP104" s="122">
        <v>128.69999999999999</v>
      </c>
      <c r="AQ104" s="122">
        <v>130.69999999999999</v>
      </c>
      <c r="AR104" s="123">
        <v>130.19999999999999</v>
      </c>
      <c r="AS104" s="123">
        <v>131.69999999999999</v>
      </c>
      <c r="AT104" s="123">
        <v>129.4</v>
      </c>
      <c r="AU104" s="123">
        <v>128</v>
      </c>
      <c r="AV104" s="123">
        <v>128.19999999999999</v>
      </c>
      <c r="AW104" s="123">
        <v>128.6</v>
      </c>
      <c r="AX104" s="123">
        <v>127.8</v>
      </c>
      <c r="AY104" s="123">
        <v>132.19999999999999</v>
      </c>
      <c r="AZ104" s="123">
        <v>131.9</v>
      </c>
      <c r="BA104" s="122">
        <f t="shared" si="19"/>
        <v>4.1000000000000085</v>
      </c>
      <c r="BB104" s="124">
        <f t="shared" si="20"/>
        <v>3.2081377151799755E-2</v>
      </c>
      <c r="BC104" s="125">
        <v>323.10000000000002</v>
      </c>
      <c r="BD104" s="125">
        <v>321.7</v>
      </c>
      <c r="BE104" s="125">
        <v>324</v>
      </c>
      <c r="BF104" s="125">
        <v>300</v>
      </c>
      <c r="BG104" s="125">
        <v>302.2</v>
      </c>
      <c r="BH104" s="125">
        <v>302.7</v>
      </c>
      <c r="BI104" s="125">
        <v>305.10000000000002</v>
      </c>
      <c r="BJ104" s="125">
        <v>308</v>
      </c>
      <c r="BK104" s="125">
        <v>310.5</v>
      </c>
      <c r="BL104" s="125">
        <v>305.7</v>
      </c>
      <c r="BM104" s="125">
        <v>306.3</v>
      </c>
      <c r="BN104" s="125">
        <v>308.2</v>
      </c>
      <c r="BO104" s="125">
        <v>307.60000000000002</v>
      </c>
      <c r="BP104" s="125">
        <v>309.2</v>
      </c>
      <c r="BQ104" s="125">
        <v>309.39999999999998</v>
      </c>
      <c r="BR104" s="125">
        <v>309.8</v>
      </c>
      <c r="BS104" s="125">
        <v>309.3</v>
      </c>
      <c r="BT104" s="125">
        <v>312.8</v>
      </c>
      <c r="BU104" s="125">
        <v>315.5</v>
      </c>
      <c r="BV104" s="125">
        <v>315.60000000000002</v>
      </c>
      <c r="BW104" s="126">
        <v>318.7</v>
      </c>
      <c r="BX104" s="126">
        <v>320.8</v>
      </c>
      <c r="BY104" s="126">
        <v>317.89999999999998</v>
      </c>
      <c r="BZ104" s="126">
        <v>320</v>
      </c>
      <c r="CA104" s="127">
        <v>322.2</v>
      </c>
      <c r="CB104" s="128">
        <v>324.3</v>
      </c>
      <c r="CC104" s="129">
        <v>326.2</v>
      </c>
      <c r="CD104" s="128">
        <v>327.5</v>
      </c>
      <c r="CE104" s="128">
        <v>327.2</v>
      </c>
      <c r="CF104" s="130">
        <f t="shared" si="21"/>
        <v>4.0999999999999659</v>
      </c>
      <c r="CG104" s="131">
        <f t="shared" si="22"/>
        <v>3.2081377151799421E-2</v>
      </c>
      <c r="CH104" s="122">
        <v>530.29999999999995</v>
      </c>
      <c r="CI104" s="122">
        <v>526.6</v>
      </c>
      <c r="CJ104" s="122">
        <v>488.4</v>
      </c>
      <c r="CK104" s="122">
        <v>494.7</v>
      </c>
      <c r="CL104" s="122">
        <v>511.1</v>
      </c>
      <c r="CM104" s="122">
        <v>512.9</v>
      </c>
      <c r="CN104" s="122">
        <v>516.5</v>
      </c>
      <c r="CO104" s="122">
        <v>517.4</v>
      </c>
      <c r="CP104" s="122">
        <v>521.79999999999995</v>
      </c>
      <c r="CQ104" s="122">
        <v>502.2</v>
      </c>
      <c r="CR104" s="122">
        <v>502.8</v>
      </c>
      <c r="CS104" s="122">
        <v>503.9</v>
      </c>
      <c r="CT104" s="122">
        <v>505.2</v>
      </c>
      <c r="CU104" s="122">
        <v>508.7</v>
      </c>
      <c r="CV104" s="122">
        <v>511.9</v>
      </c>
      <c r="CW104" s="122">
        <v>509.5</v>
      </c>
      <c r="CX104" s="122">
        <v>512.29999999999995</v>
      </c>
      <c r="CY104" s="122">
        <v>509.8</v>
      </c>
      <c r="CZ104" s="122">
        <v>511.5</v>
      </c>
      <c r="DA104" s="122">
        <v>512.6</v>
      </c>
      <c r="DB104" s="123">
        <v>513.1</v>
      </c>
      <c r="DC104" s="123">
        <v>516</v>
      </c>
      <c r="DD104" s="132">
        <v>511.4</v>
      </c>
      <c r="DE104" s="133">
        <v>511.7</v>
      </c>
      <c r="DF104" s="133">
        <v>518.1</v>
      </c>
      <c r="DG104" s="134">
        <v>519.4</v>
      </c>
      <c r="DH104" s="134">
        <v>518.5</v>
      </c>
      <c r="DI104" s="135">
        <v>517.9</v>
      </c>
      <c r="DJ104" s="134">
        <v>516.6</v>
      </c>
      <c r="DK104" s="136">
        <f t="shared" si="23"/>
        <v>-13.699999999999932</v>
      </c>
      <c r="DL104" s="124">
        <f t="shared" si="24"/>
        <v>-2.5834433339618958E-2</v>
      </c>
      <c r="DM104" s="125">
        <v>196.1</v>
      </c>
      <c r="DN104" s="125">
        <v>190.5</v>
      </c>
      <c r="DO104" s="125">
        <v>186.8</v>
      </c>
      <c r="DP104" s="125">
        <v>186.7</v>
      </c>
      <c r="DQ104" s="125">
        <v>185.4</v>
      </c>
      <c r="DR104" s="125">
        <v>186.2</v>
      </c>
      <c r="DS104" s="125">
        <v>186</v>
      </c>
      <c r="DT104" s="125">
        <v>187</v>
      </c>
      <c r="DU104" s="125">
        <v>187.6</v>
      </c>
      <c r="DV104" s="125">
        <v>194.2</v>
      </c>
      <c r="DW104" s="125">
        <v>194.8</v>
      </c>
      <c r="DX104" s="125">
        <v>194.4</v>
      </c>
      <c r="DY104" s="125">
        <v>194.1</v>
      </c>
      <c r="DZ104" s="125">
        <v>193.3</v>
      </c>
      <c r="EA104" s="125">
        <v>192.3</v>
      </c>
      <c r="EB104" s="125">
        <v>191.2</v>
      </c>
      <c r="EC104" s="125">
        <v>189.8</v>
      </c>
      <c r="ED104" s="125">
        <v>190.9</v>
      </c>
      <c r="EE104" s="125">
        <v>191.3</v>
      </c>
      <c r="EF104" s="125">
        <v>190</v>
      </c>
      <c r="EG104" s="126">
        <v>191.1</v>
      </c>
      <c r="EH104" s="126">
        <v>190.7</v>
      </c>
      <c r="EI104" s="127">
        <v>188.8</v>
      </c>
      <c r="EJ104" s="137">
        <v>189.4</v>
      </c>
      <c r="EK104" s="137">
        <v>187.6</v>
      </c>
      <c r="EL104" s="138">
        <v>189</v>
      </c>
      <c r="EM104" s="138">
        <v>192.5</v>
      </c>
      <c r="EN104" s="138">
        <v>192.3</v>
      </c>
      <c r="EO104" s="138">
        <v>192.3</v>
      </c>
      <c r="EP104" s="130">
        <f t="shared" si="25"/>
        <v>-3.7999999999999829</v>
      </c>
      <c r="EQ104" s="131">
        <f t="shared" si="26"/>
        <v>-1.9377868434472121E-2</v>
      </c>
      <c r="ER104" s="122">
        <v>384.1</v>
      </c>
      <c r="ES104" s="122">
        <v>355</v>
      </c>
      <c r="ET104" s="122">
        <v>358.1</v>
      </c>
      <c r="EU104" s="122">
        <v>361.8</v>
      </c>
      <c r="EV104" s="122">
        <v>365.7</v>
      </c>
      <c r="EW104" s="122">
        <v>364.4</v>
      </c>
      <c r="EX104" s="122">
        <v>368.3</v>
      </c>
      <c r="EY104" s="122">
        <v>373.9</v>
      </c>
      <c r="EZ104" s="122">
        <v>372.2</v>
      </c>
      <c r="FA104" s="122">
        <v>355.3</v>
      </c>
      <c r="FB104" s="122">
        <v>355.9</v>
      </c>
      <c r="FC104" s="122">
        <v>356.7</v>
      </c>
      <c r="FD104" s="122">
        <v>355.7</v>
      </c>
      <c r="FE104" s="122">
        <v>360.5</v>
      </c>
      <c r="FF104" s="122">
        <v>364.8</v>
      </c>
      <c r="FG104" s="122">
        <v>367.6</v>
      </c>
      <c r="FH104" s="122">
        <v>369.7</v>
      </c>
      <c r="FI104" s="122">
        <v>370.3</v>
      </c>
      <c r="FJ104" s="122">
        <v>371.6</v>
      </c>
      <c r="FK104" s="122">
        <v>373.9</v>
      </c>
      <c r="FL104" s="123">
        <v>377</v>
      </c>
      <c r="FM104" s="123">
        <v>378.6</v>
      </c>
      <c r="FN104" s="123">
        <v>375</v>
      </c>
      <c r="FO104" s="123">
        <v>376.7</v>
      </c>
      <c r="FP104" s="132">
        <v>653.70000000000005</v>
      </c>
      <c r="FQ104" s="134">
        <v>379.8</v>
      </c>
      <c r="FR104" s="134">
        <v>383.3</v>
      </c>
      <c r="FS104" s="135">
        <v>386.8</v>
      </c>
      <c r="FT104" s="134">
        <v>385.1</v>
      </c>
      <c r="FU104" s="139">
        <f t="shared" si="27"/>
        <v>1</v>
      </c>
      <c r="FV104" s="124">
        <f t="shared" si="28"/>
        <v>2.6034886748242643E-3</v>
      </c>
      <c r="FW104" s="125">
        <v>563.70000000000005</v>
      </c>
      <c r="FX104" s="125">
        <v>544.70000000000005</v>
      </c>
      <c r="FY104" s="125">
        <v>487</v>
      </c>
      <c r="FZ104" s="125">
        <v>492.2</v>
      </c>
      <c r="GA104" s="125">
        <v>502.1</v>
      </c>
      <c r="GB104" s="125">
        <v>507.5</v>
      </c>
      <c r="GC104" s="125">
        <v>514.79999999999995</v>
      </c>
      <c r="GD104" s="125">
        <v>521.1</v>
      </c>
      <c r="GE104" s="125">
        <v>523.29999999999995</v>
      </c>
      <c r="GF104" s="125">
        <v>535.79999999999995</v>
      </c>
      <c r="GG104" s="125">
        <v>533.1</v>
      </c>
      <c r="GH104" s="125">
        <v>539.1</v>
      </c>
      <c r="GI104" s="125">
        <v>540.79999999999995</v>
      </c>
      <c r="GJ104" s="125">
        <v>539.29999999999995</v>
      </c>
      <c r="GK104" s="125">
        <v>535.9</v>
      </c>
      <c r="GL104" s="125">
        <v>538</v>
      </c>
      <c r="GM104" s="125">
        <v>535.9</v>
      </c>
      <c r="GN104" s="125">
        <v>535.20000000000005</v>
      </c>
      <c r="GO104" s="125">
        <v>533.1</v>
      </c>
      <c r="GP104" s="125">
        <v>534.4</v>
      </c>
      <c r="GQ104" s="126">
        <v>535</v>
      </c>
      <c r="GR104" s="126">
        <v>536.20000000000005</v>
      </c>
      <c r="GS104" s="127">
        <v>540</v>
      </c>
      <c r="GT104" s="137">
        <v>538.6</v>
      </c>
      <c r="GU104" s="137">
        <v>542.4</v>
      </c>
      <c r="GV104" s="138">
        <v>543.6</v>
      </c>
      <c r="GW104" s="138">
        <v>544</v>
      </c>
      <c r="GX104" s="138">
        <v>547.70000000000005</v>
      </c>
      <c r="GY104" s="138">
        <v>548.20000000000005</v>
      </c>
      <c r="GZ104" s="130">
        <f t="shared" si="29"/>
        <v>-15.5</v>
      </c>
      <c r="HA104" s="131">
        <f t="shared" si="30"/>
        <v>-2.7496895511797053E-2</v>
      </c>
      <c r="HB104" s="122">
        <v>276.7</v>
      </c>
      <c r="HC104" s="122">
        <v>269.2</v>
      </c>
      <c r="HD104" s="122">
        <v>124.1</v>
      </c>
      <c r="HE104" s="122">
        <v>141.6</v>
      </c>
      <c r="HF104" s="122">
        <v>175.9</v>
      </c>
      <c r="HG104" s="122">
        <v>194.5</v>
      </c>
      <c r="HH104" s="122">
        <v>202.7</v>
      </c>
      <c r="HI104" s="122">
        <v>205</v>
      </c>
      <c r="HJ104" s="122">
        <v>209</v>
      </c>
      <c r="HK104" s="122">
        <v>204.3</v>
      </c>
      <c r="HL104" s="122">
        <v>160.9</v>
      </c>
      <c r="HM104" s="122">
        <v>194.8</v>
      </c>
      <c r="HN104" s="122">
        <v>210</v>
      </c>
      <c r="HO104" s="122">
        <v>214.4</v>
      </c>
      <c r="HP104" s="122">
        <v>219.4</v>
      </c>
      <c r="HQ104" s="122">
        <v>225.8</v>
      </c>
      <c r="HR104" s="122">
        <v>229.5</v>
      </c>
      <c r="HS104" s="122">
        <v>237</v>
      </c>
      <c r="HT104" s="122">
        <v>239</v>
      </c>
      <c r="HU104" s="122">
        <v>247.5</v>
      </c>
      <c r="HV104" s="123">
        <v>252.1</v>
      </c>
      <c r="HW104" s="123">
        <v>256.7</v>
      </c>
      <c r="HX104" s="132">
        <v>244.3</v>
      </c>
      <c r="HY104" s="133">
        <v>245.3</v>
      </c>
      <c r="HZ104" s="133">
        <v>248.1</v>
      </c>
      <c r="IA104" s="134">
        <v>250.9</v>
      </c>
      <c r="IB104" s="134">
        <v>253.7</v>
      </c>
      <c r="IC104" s="134">
        <v>247.8</v>
      </c>
      <c r="ID104" s="134">
        <v>248.2</v>
      </c>
      <c r="IE104" s="139">
        <f t="shared" si="31"/>
        <v>-28.5</v>
      </c>
      <c r="IF104" s="124">
        <f t="shared" si="32"/>
        <v>-0.1029996385977593</v>
      </c>
      <c r="IG104" s="125">
        <v>426.5</v>
      </c>
      <c r="IH104" s="125">
        <v>426.4</v>
      </c>
      <c r="II104" s="125">
        <v>400.4</v>
      </c>
      <c r="IJ104" s="125">
        <v>385.5</v>
      </c>
      <c r="IK104" s="125">
        <v>384.9</v>
      </c>
      <c r="IL104" s="125">
        <v>393</v>
      </c>
      <c r="IM104" s="125">
        <v>403.5</v>
      </c>
      <c r="IN104" s="125">
        <v>397.6</v>
      </c>
      <c r="IO104" s="125">
        <v>397.8</v>
      </c>
      <c r="IP104" s="125">
        <v>405.3</v>
      </c>
      <c r="IQ104" s="125">
        <v>399.6</v>
      </c>
      <c r="IR104" s="125">
        <v>403</v>
      </c>
      <c r="IS104" s="125">
        <v>406.3</v>
      </c>
      <c r="IT104" s="125">
        <v>405.8</v>
      </c>
      <c r="IU104" s="125">
        <v>408.6</v>
      </c>
      <c r="IV104" s="125">
        <v>405.9</v>
      </c>
      <c r="IW104" s="125">
        <v>407</v>
      </c>
      <c r="IX104" s="125">
        <v>412.3</v>
      </c>
      <c r="IY104" s="125">
        <v>410.3</v>
      </c>
      <c r="IZ104" s="140">
        <v>409.8</v>
      </c>
      <c r="JA104" s="137">
        <v>406.7</v>
      </c>
      <c r="JB104" s="137">
        <v>405.5</v>
      </c>
      <c r="JC104" s="137">
        <v>400.5</v>
      </c>
      <c r="JD104" s="137">
        <v>401.3</v>
      </c>
      <c r="JE104" s="137">
        <v>401.5</v>
      </c>
      <c r="JF104" s="138">
        <v>402.5</v>
      </c>
      <c r="JG104" s="138">
        <v>403.2</v>
      </c>
      <c r="JH104" s="138">
        <v>403.1</v>
      </c>
      <c r="JI104" s="138">
        <v>403.6</v>
      </c>
      <c r="JJ104" s="128">
        <f t="shared" si="33"/>
        <v>-22.899999999999977</v>
      </c>
      <c r="JK104" s="141">
        <f t="shared" si="34"/>
        <v>-5.3692848769050359E-2</v>
      </c>
    </row>
    <row r="105" spans="1:271" ht="15.95" thickBot="1">
      <c r="A105" s="113" t="s">
        <v>114</v>
      </c>
      <c r="B105" s="114">
        <v>1163.2</v>
      </c>
      <c r="C105" s="114">
        <v>1040.8</v>
      </c>
      <c r="D105" s="114">
        <v>1073.5</v>
      </c>
      <c r="E105" s="114">
        <v>1104.5999999999999</v>
      </c>
      <c r="F105" s="114">
        <v>1117.8</v>
      </c>
      <c r="G105" s="114">
        <v>1128.2</v>
      </c>
      <c r="H105" s="114">
        <v>1131.2</v>
      </c>
      <c r="I105" s="114">
        <v>1122.2</v>
      </c>
      <c r="J105" s="114">
        <v>1125.9000000000001</v>
      </c>
      <c r="K105" s="115">
        <v>1119.3</v>
      </c>
      <c r="L105" s="115">
        <v>1123</v>
      </c>
      <c r="M105" s="116">
        <v>1122</v>
      </c>
      <c r="N105" s="116">
        <v>1126.3</v>
      </c>
      <c r="O105" s="116">
        <v>1136.5999999999999</v>
      </c>
      <c r="P105" s="116">
        <v>1134.3</v>
      </c>
      <c r="Q105" s="117">
        <v>1139.2</v>
      </c>
      <c r="R105" s="117">
        <v>1146.7</v>
      </c>
      <c r="S105" s="117">
        <v>1155.2</v>
      </c>
      <c r="T105" s="117">
        <v>1158.5999999999999</v>
      </c>
      <c r="U105" s="118">
        <v>1160.7</v>
      </c>
      <c r="V105" s="119">
        <v>1157.5999999999999</v>
      </c>
      <c r="W105" s="119">
        <v>1157</v>
      </c>
      <c r="X105" s="120">
        <v>1157.0999999999999</v>
      </c>
      <c r="Y105" s="119">
        <v>1160.5</v>
      </c>
      <c r="Z105" s="121">
        <f t="shared" si="18"/>
        <v>-2.7000000000000455</v>
      </c>
      <c r="AA105" s="122">
        <v>45.1</v>
      </c>
      <c r="AB105" s="122">
        <v>42.2</v>
      </c>
      <c r="AC105" s="122">
        <v>41.1</v>
      </c>
      <c r="AD105" s="122">
        <v>41.1</v>
      </c>
      <c r="AE105" s="122">
        <v>40.700000000000003</v>
      </c>
      <c r="AF105" s="122">
        <v>41.6</v>
      </c>
      <c r="AG105" s="122">
        <v>41.6</v>
      </c>
      <c r="AH105" s="122">
        <v>42.4</v>
      </c>
      <c r="AI105" s="122">
        <v>44.9</v>
      </c>
      <c r="AJ105" s="122">
        <v>44.7</v>
      </c>
      <c r="AK105" s="122">
        <v>44.4</v>
      </c>
      <c r="AL105" s="122">
        <v>44.8</v>
      </c>
      <c r="AM105" s="122">
        <v>44.5</v>
      </c>
      <c r="AN105" s="122">
        <v>45.1</v>
      </c>
      <c r="AO105" s="122">
        <v>45.1</v>
      </c>
      <c r="AP105" s="122">
        <v>44.6</v>
      </c>
      <c r="AQ105" s="122">
        <v>44.9</v>
      </c>
      <c r="AR105" s="123">
        <v>45.2</v>
      </c>
      <c r="AS105" s="123">
        <v>45.7</v>
      </c>
      <c r="AT105" s="123">
        <v>46.8</v>
      </c>
      <c r="AU105" s="123">
        <v>48.8</v>
      </c>
      <c r="AV105" s="123">
        <v>49.1</v>
      </c>
      <c r="AW105" s="123">
        <v>47.4</v>
      </c>
      <c r="AX105" s="123">
        <v>47</v>
      </c>
      <c r="AY105" s="123">
        <v>47.2</v>
      </c>
      <c r="AZ105" s="123">
        <v>47.5</v>
      </c>
      <c r="BA105" s="122">
        <f t="shared" si="19"/>
        <v>2.3999999999999986</v>
      </c>
      <c r="BB105" s="124">
        <f t="shared" si="20"/>
        <v>5.3215077605321473E-2</v>
      </c>
      <c r="BC105" s="125">
        <v>146.80000000000001</v>
      </c>
      <c r="BD105" s="125">
        <v>147.6</v>
      </c>
      <c r="BE105" s="125">
        <v>146.5</v>
      </c>
      <c r="BF105" s="125">
        <v>136.69999999999999</v>
      </c>
      <c r="BG105" s="125">
        <v>141.30000000000001</v>
      </c>
      <c r="BH105" s="125">
        <v>143.19999999999999</v>
      </c>
      <c r="BI105" s="125">
        <v>143.9</v>
      </c>
      <c r="BJ105" s="125">
        <v>145.6</v>
      </c>
      <c r="BK105" s="125">
        <v>144.69999999999999</v>
      </c>
      <c r="BL105" s="125">
        <v>141.69999999999999</v>
      </c>
      <c r="BM105" s="125">
        <v>142</v>
      </c>
      <c r="BN105" s="125">
        <v>142</v>
      </c>
      <c r="BO105" s="125">
        <v>142.19999999999999</v>
      </c>
      <c r="BP105" s="125">
        <v>141.5</v>
      </c>
      <c r="BQ105" s="125">
        <v>140.5</v>
      </c>
      <c r="BR105" s="125">
        <v>141.80000000000001</v>
      </c>
      <c r="BS105" s="125">
        <v>141.80000000000001</v>
      </c>
      <c r="BT105" s="125">
        <v>143.9</v>
      </c>
      <c r="BU105" s="125">
        <v>142.69999999999999</v>
      </c>
      <c r="BV105" s="125">
        <v>143.80000000000001</v>
      </c>
      <c r="BW105" s="126">
        <v>143.30000000000001</v>
      </c>
      <c r="BX105" s="126">
        <v>144.30000000000001</v>
      </c>
      <c r="BY105" s="126">
        <v>148.19999999999999</v>
      </c>
      <c r="BZ105" s="126">
        <v>149.19999999999999</v>
      </c>
      <c r="CA105" s="127">
        <v>149.1</v>
      </c>
      <c r="CB105" s="128">
        <v>149.69999999999999</v>
      </c>
      <c r="CC105" s="129">
        <v>150.80000000000001</v>
      </c>
      <c r="CD105" s="128">
        <v>150.4</v>
      </c>
      <c r="CE105" s="128">
        <v>150.6</v>
      </c>
      <c r="CF105" s="130">
        <f t="shared" si="21"/>
        <v>3.7999999999999829</v>
      </c>
      <c r="CG105" s="131">
        <f t="shared" si="22"/>
        <v>8.4257206208425334E-2</v>
      </c>
      <c r="CH105" s="122">
        <v>230.8</v>
      </c>
      <c r="CI105" s="122">
        <v>230.8</v>
      </c>
      <c r="CJ105" s="122">
        <v>215.6</v>
      </c>
      <c r="CK105" s="122">
        <v>222.6</v>
      </c>
      <c r="CL105" s="122">
        <v>225.7</v>
      </c>
      <c r="CM105" s="122">
        <v>226.7</v>
      </c>
      <c r="CN105" s="122">
        <v>229.7</v>
      </c>
      <c r="CO105" s="122">
        <v>230.8</v>
      </c>
      <c r="CP105" s="122">
        <v>231.7</v>
      </c>
      <c r="CQ105" s="122">
        <v>232.9</v>
      </c>
      <c r="CR105" s="122">
        <v>233</v>
      </c>
      <c r="CS105" s="122">
        <v>232.7</v>
      </c>
      <c r="CT105" s="122">
        <v>232.8</v>
      </c>
      <c r="CU105" s="122">
        <v>233.1</v>
      </c>
      <c r="CV105" s="122">
        <v>232.2</v>
      </c>
      <c r="CW105" s="122">
        <v>234</v>
      </c>
      <c r="CX105" s="122">
        <v>234.7</v>
      </c>
      <c r="CY105" s="122">
        <v>235.7</v>
      </c>
      <c r="CZ105" s="122">
        <v>236.1</v>
      </c>
      <c r="DA105" s="122">
        <v>238.1</v>
      </c>
      <c r="DB105" s="123">
        <v>241.8</v>
      </c>
      <c r="DC105" s="123">
        <v>240.9</v>
      </c>
      <c r="DD105" s="132">
        <v>240.5</v>
      </c>
      <c r="DE105" s="133">
        <v>241.5</v>
      </c>
      <c r="DF105" s="133">
        <v>241.7</v>
      </c>
      <c r="DG105" s="134">
        <v>240.1</v>
      </c>
      <c r="DH105" s="134">
        <v>240.9</v>
      </c>
      <c r="DI105" s="135">
        <v>238.5</v>
      </c>
      <c r="DJ105" s="134">
        <v>239</v>
      </c>
      <c r="DK105" s="136">
        <f t="shared" si="23"/>
        <v>8.1999999999999886</v>
      </c>
      <c r="DL105" s="124">
        <f t="shared" si="24"/>
        <v>3.5528596187174993E-2</v>
      </c>
      <c r="DM105" s="125">
        <v>44.2</v>
      </c>
      <c r="DN105" s="125">
        <v>44.1</v>
      </c>
      <c r="DO105" s="125">
        <v>42.9</v>
      </c>
      <c r="DP105" s="125">
        <v>43.2</v>
      </c>
      <c r="DQ105" s="125">
        <v>42.7</v>
      </c>
      <c r="DR105" s="125">
        <v>43.2</v>
      </c>
      <c r="DS105" s="125">
        <v>42.6</v>
      </c>
      <c r="DT105" s="125">
        <v>43</v>
      </c>
      <c r="DU105" s="125">
        <v>43.5</v>
      </c>
      <c r="DV105" s="125">
        <v>42</v>
      </c>
      <c r="DW105" s="125">
        <v>42.4</v>
      </c>
      <c r="DX105" s="125">
        <v>42.3</v>
      </c>
      <c r="DY105" s="125">
        <v>42</v>
      </c>
      <c r="DZ105" s="125">
        <v>42.4</v>
      </c>
      <c r="EA105" s="125">
        <v>42.4</v>
      </c>
      <c r="EB105" s="125">
        <v>42.6</v>
      </c>
      <c r="EC105" s="125">
        <v>42.4</v>
      </c>
      <c r="ED105" s="125">
        <v>43.1</v>
      </c>
      <c r="EE105" s="125">
        <v>42.9</v>
      </c>
      <c r="EF105" s="125">
        <v>43.3</v>
      </c>
      <c r="EG105" s="126">
        <v>43.4</v>
      </c>
      <c r="EH105" s="126">
        <v>42.9</v>
      </c>
      <c r="EI105" s="127">
        <v>42.7</v>
      </c>
      <c r="EJ105" s="137">
        <v>43.1</v>
      </c>
      <c r="EK105" s="137">
        <v>43.5</v>
      </c>
      <c r="EL105" s="138">
        <v>43</v>
      </c>
      <c r="EM105" s="138">
        <v>43.5</v>
      </c>
      <c r="EN105" s="138">
        <v>44</v>
      </c>
      <c r="EO105" s="138">
        <v>44.4</v>
      </c>
      <c r="EP105" s="130">
        <f t="shared" si="25"/>
        <v>0.19999999999999574</v>
      </c>
      <c r="EQ105" s="131">
        <f t="shared" si="26"/>
        <v>4.5248868778279576E-3</v>
      </c>
      <c r="ER105" s="122">
        <v>110.1</v>
      </c>
      <c r="ES105" s="122">
        <v>94</v>
      </c>
      <c r="ET105" s="122">
        <v>94.9</v>
      </c>
      <c r="EU105" s="122">
        <v>98.5</v>
      </c>
      <c r="EV105" s="122">
        <v>102.8</v>
      </c>
      <c r="EW105" s="122">
        <v>105.6</v>
      </c>
      <c r="EX105" s="122">
        <v>104.8</v>
      </c>
      <c r="EY105" s="122">
        <v>105.2</v>
      </c>
      <c r="EZ105" s="122">
        <v>105.9</v>
      </c>
      <c r="FA105" s="122">
        <v>108.7</v>
      </c>
      <c r="FB105" s="122">
        <v>108.9</v>
      </c>
      <c r="FC105" s="122">
        <v>107.7</v>
      </c>
      <c r="FD105" s="122">
        <v>108.3</v>
      </c>
      <c r="FE105" s="122">
        <v>110.7</v>
      </c>
      <c r="FF105" s="122">
        <v>110</v>
      </c>
      <c r="FG105" s="122">
        <v>110.7</v>
      </c>
      <c r="FH105" s="122">
        <v>109.5</v>
      </c>
      <c r="FI105" s="122">
        <v>108.5</v>
      </c>
      <c r="FJ105" s="122">
        <v>107.9</v>
      </c>
      <c r="FK105" s="122">
        <v>111.6</v>
      </c>
      <c r="FL105" s="123">
        <v>113.5</v>
      </c>
      <c r="FM105" s="123">
        <v>111.9</v>
      </c>
      <c r="FN105" s="123">
        <v>115.7</v>
      </c>
      <c r="FO105" s="123">
        <v>115.1</v>
      </c>
      <c r="FP105" s="132">
        <v>377.1</v>
      </c>
      <c r="FQ105" s="134">
        <v>115.6</v>
      </c>
      <c r="FR105" s="134">
        <v>113.7</v>
      </c>
      <c r="FS105" s="135">
        <v>116.1</v>
      </c>
      <c r="FT105" s="134">
        <v>117.5</v>
      </c>
      <c r="FU105" s="139">
        <f t="shared" si="27"/>
        <v>7.4000000000000057</v>
      </c>
      <c r="FV105" s="124">
        <f t="shared" si="28"/>
        <v>6.7211625794732111E-2</v>
      </c>
      <c r="FW105" s="125">
        <v>146.9</v>
      </c>
      <c r="FX105" s="125">
        <v>147.9</v>
      </c>
      <c r="FY105" s="125">
        <v>133.69999999999999</v>
      </c>
      <c r="FZ105" s="125">
        <v>135.1</v>
      </c>
      <c r="GA105" s="125">
        <v>139.80000000000001</v>
      </c>
      <c r="GB105" s="125">
        <v>139.80000000000001</v>
      </c>
      <c r="GC105" s="125">
        <v>139.4</v>
      </c>
      <c r="GD105" s="125">
        <v>139.6</v>
      </c>
      <c r="GE105" s="125">
        <v>139.69999999999999</v>
      </c>
      <c r="GF105" s="125">
        <v>139</v>
      </c>
      <c r="GG105" s="125">
        <v>139</v>
      </c>
      <c r="GH105" s="125">
        <v>139.1</v>
      </c>
      <c r="GI105" s="125">
        <v>138.30000000000001</v>
      </c>
      <c r="GJ105" s="125">
        <v>139.4</v>
      </c>
      <c r="GK105" s="125">
        <v>139.4</v>
      </c>
      <c r="GL105" s="125">
        <v>139.80000000000001</v>
      </c>
      <c r="GM105" s="125">
        <v>140.80000000000001</v>
      </c>
      <c r="GN105" s="125">
        <v>141.80000000000001</v>
      </c>
      <c r="GO105" s="125">
        <v>141.6</v>
      </c>
      <c r="GP105" s="125">
        <v>141.80000000000001</v>
      </c>
      <c r="GQ105" s="126">
        <v>142.6</v>
      </c>
      <c r="GR105" s="126">
        <v>143.30000000000001</v>
      </c>
      <c r="GS105" s="127">
        <v>139.80000000000001</v>
      </c>
      <c r="GT105" s="137">
        <v>139.69999999999999</v>
      </c>
      <c r="GU105" s="137">
        <v>140.1</v>
      </c>
      <c r="GV105" s="138">
        <v>140.30000000000001</v>
      </c>
      <c r="GW105" s="138">
        <v>139.4</v>
      </c>
      <c r="GX105" s="138">
        <v>140.4</v>
      </c>
      <c r="GY105" s="138">
        <v>142.1</v>
      </c>
      <c r="GZ105" s="130">
        <f t="shared" si="29"/>
        <v>-4.8000000000000114</v>
      </c>
      <c r="HA105" s="131">
        <f t="shared" si="30"/>
        <v>-3.2675289312457528E-2</v>
      </c>
      <c r="HB105" s="122">
        <v>139</v>
      </c>
      <c r="HC105" s="122">
        <v>136.69999999999999</v>
      </c>
      <c r="HD105" s="122">
        <v>87.7</v>
      </c>
      <c r="HE105" s="122">
        <v>105.4</v>
      </c>
      <c r="HF105" s="122">
        <v>123.5</v>
      </c>
      <c r="HG105" s="122">
        <v>127.6</v>
      </c>
      <c r="HH105" s="122">
        <v>129.19999999999999</v>
      </c>
      <c r="HI105" s="122">
        <v>131.80000000000001</v>
      </c>
      <c r="HJ105" s="122">
        <v>133.30000000000001</v>
      </c>
      <c r="HK105" s="122">
        <v>123</v>
      </c>
      <c r="HL105" s="122">
        <v>123.8</v>
      </c>
      <c r="HM105" s="122">
        <v>124</v>
      </c>
      <c r="HN105" s="122">
        <v>122.3</v>
      </c>
      <c r="HO105" s="122">
        <v>121.8</v>
      </c>
      <c r="HP105" s="122">
        <v>123.2</v>
      </c>
      <c r="HQ105" s="122">
        <v>125.7</v>
      </c>
      <c r="HR105" s="122">
        <v>127.2</v>
      </c>
      <c r="HS105" s="122">
        <v>127.6</v>
      </c>
      <c r="HT105" s="122">
        <v>126.9</v>
      </c>
      <c r="HU105" s="122">
        <v>125.9</v>
      </c>
      <c r="HV105" s="123">
        <v>127.8</v>
      </c>
      <c r="HW105" s="123">
        <v>126.9</v>
      </c>
      <c r="HX105" s="132">
        <v>131.4</v>
      </c>
      <c r="HY105" s="133">
        <v>132.6</v>
      </c>
      <c r="HZ105" s="133">
        <v>132.69999999999999</v>
      </c>
      <c r="IA105" s="134">
        <v>132.69999999999999</v>
      </c>
      <c r="IB105" s="134">
        <v>133.19999999999999</v>
      </c>
      <c r="IC105" s="134">
        <v>132.19999999999999</v>
      </c>
      <c r="ID105" s="134">
        <v>131.4</v>
      </c>
      <c r="IE105" s="139">
        <f t="shared" si="31"/>
        <v>-7.5999999999999943</v>
      </c>
      <c r="IF105" s="124">
        <f t="shared" si="32"/>
        <v>-5.4676258992805711E-2</v>
      </c>
      <c r="IG105" s="125">
        <v>242.7</v>
      </c>
      <c r="IH105" s="125">
        <v>241</v>
      </c>
      <c r="II105" s="125">
        <v>235.7</v>
      </c>
      <c r="IJ105" s="125">
        <v>231.2</v>
      </c>
      <c r="IK105" s="125">
        <v>231.5</v>
      </c>
      <c r="IL105" s="125">
        <v>235.3</v>
      </c>
      <c r="IM105" s="125">
        <v>237.4</v>
      </c>
      <c r="IN105" s="125">
        <v>234.8</v>
      </c>
      <c r="IO105" s="125">
        <v>234.1</v>
      </c>
      <c r="IP105" s="125">
        <v>234.7</v>
      </c>
      <c r="IQ105" s="125">
        <v>236.6</v>
      </c>
      <c r="IR105" s="125">
        <v>235.4</v>
      </c>
      <c r="IS105" s="125">
        <v>233.8</v>
      </c>
      <c r="IT105" s="125">
        <v>234.1</v>
      </c>
      <c r="IU105" s="125">
        <v>234.8</v>
      </c>
      <c r="IV105" s="125">
        <v>232</v>
      </c>
      <c r="IW105" s="125">
        <v>233.8</v>
      </c>
      <c r="IX105" s="125">
        <v>234.5</v>
      </c>
      <c r="IY105" s="125">
        <v>234.7</v>
      </c>
      <c r="IZ105" s="140">
        <v>232.8</v>
      </c>
      <c r="JA105" s="137">
        <v>232.1</v>
      </c>
      <c r="JB105" s="137">
        <v>232.8</v>
      </c>
      <c r="JC105" s="137">
        <v>235.2</v>
      </c>
      <c r="JD105" s="137">
        <v>234.9</v>
      </c>
      <c r="JE105" s="137">
        <v>234.5</v>
      </c>
      <c r="JF105" s="138">
        <v>234.2</v>
      </c>
      <c r="JG105" s="138">
        <v>234.2</v>
      </c>
      <c r="JH105" s="138">
        <v>234.3</v>
      </c>
      <c r="JI105" s="138">
        <v>234</v>
      </c>
      <c r="JJ105" s="128">
        <f t="shared" si="33"/>
        <v>-8.6999999999999886</v>
      </c>
      <c r="JK105" s="141">
        <f t="shared" si="34"/>
        <v>-3.5846724351050636E-2</v>
      </c>
    </row>
    <row r="106" spans="1:271" ht="15.95" thickBot="1">
      <c r="A106" s="113" t="s">
        <v>115</v>
      </c>
      <c r="B106" s="114">
        <v>2926.6</v>
      </c>
      <c r="C106" s="114">
        <v>2566.6999999999998</v>
      </c>
      <c r="D106" s="114">
        <v>2617.6</v>
      </c>
      <c r="E106" s="114">
        <v>2691.8</v>
      </c>
      <c r="F106" s="114">
        <v>2763.8</v>
      </c>
      <c r="G106" s="114">
        <v>2776.8</v>
      </c>
      <c r="H106" s="114">
        <v>2779.7</v>
      </c>
      <c r="I106" s="114">
        <v>2790</v>
      </c>
      <c r="J106" s="114">
        <v>2799.2</v>
      </c>
      <c r="K106" s="115">
        <v>2796.5</v>
      </c>
      <c r="L106" s="115">
        <v>2814.4</v>
      </c>
      <c r="M106" s="116">
        <v>2812</v>
      </c>
      <c r="N106" s="116">
        <v>2819.2</v>
      </c>
      <c r="O106" s="116">
        <v>2832.1</v>
      </c>
      <c r="P106" s="116">
        <v>2838.5</v>
      </c>
      <c r="Q106" s="117">
        <v>2848</v>
      </c>
      <c r="R106" s="117">
        <v>2855.7</v>
      </c>
      <c r="S106" s="117">
        <v>2885.7</v>
      </c>
      <c r="T106" s="117">
        <v>2895.3</v>
      </c>
      <c r="U106" s="118">
        <v>2904.5</v>
      </c>
      <c r="V106" s="119">
        <v>2904.6</v>
      </c>
      <c r="W106" s="119">
        <v>2900.4</v>
      </c>
      <c r="X106" s="120">
        <v>2899.1</v>
      </c>
      <c r="Y106" s="119">
        <v>2904.4</v>
      </c>
      <c r="Z106" s="121">
        <f t="shared" si="18"/>
        <v>-22.199999999999818</v>
      </c>
      <c r="AA106" s="122">
        <v>129.1</v>
      </c>
      <c r="AB106" s="122">
        <v>128.9</v>
      </c>
      <c r="AC106" s="122">
        <v>117.3</v>
      </c>
      <c r="AD106" s="122">
        <v>127.1</v>
      </c>
      <c r="AE106" s="122">
        <v>131.4</v>
      </c>
      <c r="AF106" s="122">
        <v>129.9</v>
      </c>
      <c r="AG106" s="122">
        <v>132.4</v>
      </c>
      <c r="AH106" s="122">
        <v>135.5</v>
      </c>
      <c r="AI106" s="122">
        <v>125.5</v>
      </c>
      <c r="AJ106" s="122">
        <v>125.2</v>
      </c>
      <c r="AK106" s="122">
        <v>123.8</v>
      </c>
      <c r="AL106" s="122">
        <v>128.4</v>
      </c>
      <c r="AM106" s="122">
        <v>127.9</v>
      </c>
      <c r="AN106" s="122">
        <v>127.5</v>
      </c>
      <c r="AO106" s="122">
        <v>127.7</v>
      </c>
      <c r="AP106" s="122">
        <v>128</v>
      </c>
      <c r="AQ106" s="122">
        <v>126.3</v>
      </c>
      <c r="AR106" s="123">
        <v>125.1</v>
      </c>
      <c r="AS106" s="123">
        <v>128.19999999999999</v>
      </c>
      <c r="AT106" s="123">
        <v>137.19999999999999</v>
      </c>
      <c r="AU106" s="123">
        <v>137</v>
      </c>
      <c r="AV106" s="123">
        <v>138.30000000000001</v>
      </c>
      <c r="AW106" s="123">
        <v>139.69999999999999</v>
      </c>
      <c r="AX106" s="123">
        <v>139.69999999999999</v>
      </c>
      <c r="AY106" s="123">
        <v>140.1</v>
      </c>
      <c r="AZ106" s="123">
        <v>139.80000000000001</v>
      </c>
      <c r="BA106" s="122">
        <f t="shared" si="19"/>
        <v>10.700000000000017</v>
      </c>
      <c r="BB106" s="124">
        <f t="shared" si="20"/>
        <v>8.2881487219210057E-2</v>
      </c>
      <c r="BC106" s="125">
        <v>276.5</v>
      </c>
      <c r="BD106" s="125">
        <v>274.60000000000002</v>
      </c>
      <c r="BE106" s="125">
        <v>277.10000000000002</v>
      </c>
      <c r="BF106" s="125">
        <v>241.6</v>
      </c>
      <c r="BG106" s="125">
        <v>262.3</v>
      </c>
      <c r="BH106" s="125">
        <v>269.2</v>
      </c>
      <c r="BI106" s="125">
        <v>267.3</v>
      </c>
      <c r="BJ106" s="125">
        <v>268.5</v>
      </c>
      <c r="BK106" s="125">
        <v>264.2</v>
      </c>
      <c r="BL106" s="125">
        <v>267</v>
      </c>
      <c r="BM106" s="125">
        <v>268.39999999999998</v>
      </c>
      <c r="BN106" s="125">
        <v>270.3</v>
      </c>
      <c r="BO106" s="125">
        <v>266.60000000000002</v>
      </c>
      <c r="BP106" s="125">
        <v>268.7</v>
      </c>
      <c r="BQ106" s="125">
        <v>266.7</v>
      </c>
      <c r="BR106" s="125">
        <v>268.5</v>
      </c>
      <c r="BS106" s="125">
        <v>268.39999999999998</v>
      </c>
      <c r="BT106" s="125">
        <v>270.8</v>
      </c>
      <c r="BU106" s="125">
        <v>274.10000000000002</v>
      </c>
      <c r="BV106" s="125">
        <v>272.7</v>
      </c>
      <c r="BW106" s="126">
        <v>275.8</v>
      </c>
      <c r="BX106" s="126">
        <v>273.7</v>
      </c>
      <c r="BY106" s="126">
        <v>269.8</v>
      </c>
      <c r="BZ106" s="126">
        <v>272.60000000000002</v>
      </c>
      <c r="CA106" s="127">
        <v>272.8</v>
      </c>
      <c r="CB106" s="128">
        <v>270.60000000000002</v>
      </c>
      <c r="CC106" s="129">
        <v>271</v>
      </c>
      <c r="CD106" s="128">
        <v>273.10000000000002</v>
      </c>
      <c r="CE106" s="128">
        <v>272.89999999999998</v>
      </c>
      <c r="CF106" s="130">
        <f t="shared" si="21"/>
        <v>-3.6000000000000227</v>
      </c>
      <c r="CG106" s="131">
        <f t="shared" si="22"/>
        <v>-2.7885360185902579E-2</v>
      </c>
      <c r="CH106" s="122">
        <v>541.4</v>
      </c>
      <c r="CI106" s="122">
        <v>540.29999999999995</v>
      </c>
      <c r="CJ106" s="122">
        <v>490.9</v>
      </c>
      <c r="CK106" s="122">
        <v>494.6</v>
      </c>
      <c r="CL106" s="122">
        <v>512.70000000000005</v>
      </c>
      <c r="CM106" s="122">
        <v>519.6</v>
      </c>
      <c r="CN106" s="122">
        <v>519.70000000000005</v>
      </c>
      <c r="CO106" s="122">
        <v>522.1</v>
      </c>
      <c r="CP106" s="122">
        <v>525.79999999999995</v>
      </c>
      <c r="CQ106" s="122">
        <v>539</v>
      </c>
      <c r="CR106" s="122">
        <v>543.70000000000005</v>
      </c>
      <c r="CS106" s="122">
        <v>542.1</v>
      </c>
      <c r="CT106" s="122">
        <v>541.20000000000005</v>
      </c>
      <c r="CU106" s="122">
        <v>541.5</v>
      </c>
      <c r="CV106" s="122">
        <v>537.4</v>
      </c>
      <c r="CW106" s="122">
        <v>532.5</v>
      </c>
      <c r="CX106" s="122">
        <v>534.29999999999995</v>
      </c>
      <c r="CY106" s="122">
        <v>536.4</v>
      </c>
      <c r="CZ106" s="122">
        <v>539</v>
      </c>
      <c r="DA106" s="122">
        <v>544.79999999999995</v>
      </c>
      <c r="DB106" s="123">
        <v>548.9</v>
      </c>
      <c r="DC106" s="123">
        <v>549.79999999999995</v>
      </c>
      <c r="DD106" s="132">
        <v>553</v>
      </c>
      <c r="DE106" s="133">
        <v>555.20000000000005</v>
      </c>
      <c r="DF106" s="133">
        <v>557.6</v>
      </c>
      <c r="DG106" s="134">
        <v>555.5</v>
      </c>
      <c r="DH106" s="134">
        <v>554.4</v>
      </c>
      <c r="DI106" s="135">
        <v>550.1</v>
      </c>
      <c r="DJ106" s="134">
        <v>550.9</v>
      </c>
      <c r="DK106" s="136">
        <f t="shared" si="23"/>
        <v>9.5</v>
      </c>
      <c r="DL106" s="124">
        <f t="shared" si="24"/>
        <v>1.7547100110823791E-2</v>
      </c>
      <c r="DM106" s="125">
        <v>176.5</v>
      </c>
      <c r="DN106" s="125">
        <v>175.3</v>
      </c>
      <c r="DO106" s="125">
        <v>171.1</v>
      </c>
      <c r="DP106" s="125">
        <v>170.8</v>
      </c>
      <c r="DQ106" s="125">
        <v>171.2</v>
      </c>
      <c r="DR106" s="125">
        <v>171.3</v>
      </c>
      <c r="DS106" s="125">
        <v>169.9</v>
      </c>
      <c r="DT106" s="125">
        <v>170.9</v>
      </c>
      <c r="DU106" s="125">
        <v>172.1</v>
      </c>
      <c r="DV106" s="125">
        <v>175</v>
      </c>
      <c r="DW106" s="125">
        <v>176</v>
      </c>
      <c r="DX106" s="125">
        <v>172.9</v>
      </c>
      <c r="DY106" s="125">
        <v>171.9</v>
      </c>
      <c r="DZ106" s="125">
        <v>170.6</v>
      </c>
      <c r="EA106" s="125">
        <v>171</v>
      </c>
      <c r="EB106" s="125">
        <v>170.5</v>
      </c>
      <c r="EC106" s="125">
        <v>169.3</v>
      </c>
      <c r="ED106" s="125">
        <v>168.3</v>
      </c>
      <c r="EE106" s="125">
        <v>168.1</v>
      </c>
      <c r="EF106" s="125">
        <v>167.1</v>
      </c>
      <c r="EG106" s="126">
        <v>165.8</v>
      </c>
      <c r="EH106" s="126">
        <v>165.4</v>
      </c>
      <c r="EI106" s="127">
        <v>176.8</v>
      </c>
      <c r="EJ106" s="137">
        <v>175.2</v>
      </c>
      <c r="EK106" s="137">
        <v>176.2</v>
      </c>
      <c r="EL106" s="138">
        <v>177</v>
      </c>
      <c r="EM106" s="138">
        <v>176.7</v>
      </c>
      <c r="EN106" s="138">
        <v>177.4</v>
      </c>
      <c r="EO106" s="138">
        <v>178.3</v>
      </c>
      <c r="EP106" s="130">
        <f t="shared" si="25"/>
        <v>1.8000000000000114</v>
      </c>
      <c r="EQ106" s="131">
        <f t="shared" si="26"/>
        <v>1.0198300283286183E-2</v>
      </c>
      <c r="ER106" s="122">
        <v>384.2</v>
      </c>
      <c r="ES106" s="122">
        <v>355.1</v>
      </c>
      <c r="ET106" s="122">
        <v>353.5</v>
      </c>
      <c r="EU106" s="122">
        <v>353.5</v>
      </c>
      <c r="EV106" s="122">
        <v>358.6</v>
      </c>
      <c r="EW106" s="122">
        <v>362.4</v>
      </c>
      <c r="EX106" s="122">
        <v>365.6</v>
      </c>
      <c r="EY106" s="122">
        <v>365.5</v>
      </c>
      <c r="EZ106" s="122">
        <v>368</v>
      </c>
      <c r="FA106" s="122">
        <v>365</v>
      </c>
      <c r="FB106" s="122">
        <v>368.4</v>
      </c>
      <c r="FC106" s="122">
        <v>373.3</v>
      </c>
      <c r="FD106" s="122">
        <v>370.4</v>
      </c>
      <c r="FE106" s="122">
        <v>372.7</v>
      </c>
      <c r="FF106" s="122">
        <v>368.7</v>
      </c>
      <c r="FG106" s="122">
        <v>373.2</v>
      </c>
      <c r="FH106" s="122">
        <v>374.1</v>
      </c>
      <c r="FI106" s="122">
        <v>376.3</v>
      </c>
      <c r="FJ106" s="122">
        <v>379</v>
      </c>
      <c r="FK106" s="122">
        <v>383.2</v>
      </c>
      <c r="FL106" s="123">
        <v>387.4</v>
      </c>
      <c r="FM106" s="123">
        <v>388.8</v>
      </c>
      <c r="FN106" s="123">
        <v>383.1</v>
      </c>
      <c r="FO106" s="123">
        <v>389.5</v>
      </c>
      <c r="FP106" s="132">
        <v>115.9</v>
      </c>
      <c r="FQ106" s="134">
        <v>392.5</v>
      </c>
      <c r="FR106" s="134">
        <v>393.5</v>
      </c>
      <c r="FS106" s="135">
        <v>398</v>
      </c>
      <c r="FT106" s="134">
        <v>394.7</v>
      </c>
      <c r="FU106" s="139">
        <f t="shared" si="27"/>
        <v>10.5</v>
      </c>
      <c r="FV106" s="124">
        <f t="shared" si="28"/>
        <v>2.7329515877147319E-2</v>
      </c>
      <c r="FW106" s="125">
        <v>498.3</v>
      </c>
      <c r="FX106" s="125">
        <v>479.7</v>
      </c>
      <c r="FY106" s="125">
        <v>462.9</v>
      </c>
      <c r="FZ106" s="125">
        <v>464.1</v>
      </c>
      <c r="GA106" s="125">
        <v>459.9</v>
      </c>
      <c r="GB106" s="125">
        <v>466</v>
      </c>
      <c r="GC106" s="125">
        <v>464.3</v>
      </c>
      <c r="GD106" s="125">
        <v>466.9</v>
      </c>
      <c r="GE106" s="125">
        <v>468.3</v>
      </c>
      <c r="GF106" s="125">
        <v>481.7</v>
      </c>
      <c r="GG106" s="125">
        <v>482.9</v>
      </c>
      <c r="GH106" s="125">
        <v>484.2</v>
      </c>
      <c r="GI106" s="125">
        <v>480</v>
      </c>
      <c r="GJ106" s="125">
        <v>488.5</v>
      </c>
      <c r="GK106" s="125">
        <v>490.8</v>
      </c>
      <c r="GL106" s="125">
        <v>492.9</v>
      </c>
      <c r="GM106" s="125">
        <v>491.2</v>
      </c>
      <c r="GN106" s="125">
        <v>485.7</v>
      </c>
      <c r="GO106" s="125">
        <v>485.6</v>
      </c>
      <c r="GP106" s="125">
        <v>486.8</v>
      </c>
      <c r="GQ106" s="126">
        <v>487.3</v>
      </c>
      <c r="GR106" s="126">
        <v>485.9</v>
      </c>
      <c r="GS106" s="127">
        <v>479.2</v>
      </c>
      <c r="GT106" s="137">
        <v>478</v>
      </c>
      <c r="GU106" s="137">
        <v>478.2</v>
      </c>
      <c r="GV106" s="138">
        <v>482.1</v>
      </c>
      <c r="GW106" s="138">
        <v>480.4</v>
      </c>
      <c r="GX106" s="138">
        <v>483.3</v>
      </c>
      <c r="GY106" s="138">
        <v>484.5</v>
      </c>
      <c r="GZ106" s="130">
        <f t="shared" si="29"/>
        <v>-13.800000000000011</v>
      </c>
      <c r="HA106" s="131">
        <f t="shared" si="30"/>
        <v>-2.7694160144491293E-2</v>
      </c>
      <c r="HB106" s="122">
        <v>312.5</v>
      </c>
      <c r="HC106" s="122">
        <v>290.3</v>
      </c>
      <c r="HD106" s="122">
        <v>157.5</v>
      </c>
      <c r="HE106" s="122">
        <v>194.8</v>
      </c>
      <c r="HF106" s="122">
        <v>230.6</v>
      </c>
      <c r="HG106" s="122">
        <v>249.3</v>
      </c>
      <c r="HH106" s="122">
        <v>255.8</v>
      </c>
      <c r="HI106" s="122">
        <v>255.9</v>
      </c>
      <c r="HJ106" s="122">
        <v>250.9</v>
      </c>
      <c r="HK106" s="122">
        <v>254.5</v>
      </c>
      <c r="HL106" s="122">
        <v>253.5</v>
      </c>
      <c r="HM106" s="122">
        <v>257.10000000000002</v>
      </c>
      <c r="HN106" s="122">
        <v>261.60000000000002</v>
      </c>
      <c r="HO106" s="122">
        <v>264.7</v>
      </c>
      <c r="HP106" s="122">
        <v>270.7</v>
      </c>
      <c r="HQ106" s="122">
        <v>273.7</v>
      </c>
      <c r="HR106" s="122">
        <v>275</v>
      </c>
      <c r="HS106" s="122">
        <v>278.5</v>
      </c>
      <c r="HT106" s="122">
        <v>281.10000000000002</v>
      </c>
      <c r="HU106" s="122">
        <v>284.5</v>
      </c>
      <c r="HV106" s="123">
        <v>282.7</v>
      </c>
      <c r="HW106" s="123">
        <v>285.10000000000002</v>
      </c>
      <c r="HX106" s="132">
        <v>293.2</v>
      </c>
      <c r="HY106" s="133">
        <v>293.3</v>
      </c>
      <c r="HZ106" s="133">
        <v>295.2</v>
      </c>
      <c r="IA106" s="134">
        <v>293.60000000000002</v>
      </c>
      <c r="IB106" s="134">
        <v>292.89999999999998</v>
      </c>
      <c r="IC106" s="134">
        <v>288.2</v>
      </c>
      <c r="ID106" s="134">
        <v>290.60000000000002</v>
      </c>
      <c r="IE106" s="139">
        <f t="shared" si="31"/>
        <v>-21.899999999999977</v>
      </c>
      <c r="IF106" s="124">
        <f t="shared" si="32"/>
        <v>-7.0079999999999934E-2</v>
      </c>
      <c r="IG106" s="125">
        <v>438.9</v>
      </c>
      <c r="IH106" s="125">
        <v>436.5</v>
      </c>
      <c r="II106" s="125">
        <v>421.6</v>
      </c>
      <c r="IJ106" s="125">
        <v>408</v>
      </c>
      <c r="IK106" s="125">
        <v>409.9</v>
      </c>
      <c r="IL106" s="125">
        <v>433.6</v>
      </c>
      <c r="IM106" s="125">
        <v>436.6</v>
      </c>
      <c r="IN106" s="125">
        <v>430.3</v>
      </c>
      <c r="IO106" s="125">
        <v>427.6</v>
      </c>
      <c r="IP106" s="125">
        <v>422.4</v>
      </c>
      <c r="IQ106" s="125">
        <v>421.4</v>
      </c>
      <c r="IR106" s="125">
        <v>422</v>
      </c>
      <c r="IS106" s="125">
        <v>421.3</v>
      </c>
      <c r="IT106" s="125">
        <v>420.3</v>
      </c>
      <c r="IU106" s="125">
        <v>420.4</v>
      </c>
      <c r="IV106" s="125">
        <v>421.3</v>
      </c>
      <c r="IW106" s="125">
        <v>423.2</v>
      </c>
      <c r="IX106" s="125">
        <v>429.4</v>
      </c>
      <c r="IY106" s="125">
        <v>424.9</v>
      </c>
      <c r="IZ106" s="140">
        <v>423.7</v>
      </c>
      <c r="JA106" s="137">
        <v>423.1</v>
      </c>
      <c r="JB106" s="137">
        <v>422.5</v>
      </c>
      <c r="JC106" s="137">
        <v>426.4</v>
      </c>
      <c r="JD106" s="137">
        <v>426.5</v>
      </c>
      <c r="JE106" s="137">
        <v>426.2</v>
      </c>
      <c r="JF106" s="138">
        <v>424.9</v>
      </c>
      <c r="JG106" s="138">
        <v>423.6</v>
      </c>
      <c r="JH106" s="138">
        <v>421.6</v>
      </c>
      <c r="JI106" s="138">
        <v>424.9</v>
      </c>
      <c r="JJ106" s="128">
        <f t="shared" si="33"/>
        <v>-14</v>
      </c>
      <c r="JK106" s="141">
        <f t="shared" si="34"/>
        <v>-3.1897926634768745E-2</v>
      </c>
    </row>
    <row r="107" spans="1:271" ht="15.95" thickBot="1">
      <c r="A107" s="113" t="s">
        <v>116</v>
      </c>
      <c r="B107" s="114">
        <v>488</v>
      </c>
      <c r="C107" s="114">
        <v>425.1</v>
      </c>
      <c r="D107" s="114">
        <v>443.6</v>
      </c>
      <c r="E107" s="114">
        <v>458.1</v>
      </c>
      <c r="F107" s="114">
        <v>461</v>
      </c>
      <c r="G107" s="114">
        <v>469</v>
      </c>
      <c r="H107" s="114">
        <v>470.7</v>
      </c>
      <c r="I107" s="114">
        <v>475.6</v>
      </c>
      <c r="J107" s="114">
        <v>476.4</v>
      </c>
      <c r="K107" s="115">
        <v>478</v>
      </c>
      <c r="L107" s="115">
        <v>480.9</v>
      </c>
      <c r="M107" s="116">
        <v>480.6</v>
      </c>
      <c r="N107" s="116">
        <v>479</v>
      </c>
      <c r="O107" s="116">
        <v>484</v>
      </c>
      <c r="P107" s="116">
        <v>481.8</v>
      </c>
      <c r="Q107" s="117">
        <v>481.1</v>
      </c>
      <c r="R107" s="117">
        <v>482.5</v>
      </c>
      <c r="S107" s="117">
        <v>502.4</v>
      </c>
      <c r="T107" s="117">
        <v>503.5</v>
      </c>
      <c r="U107" s="118">
        <v>504.7</v>
      </c>
      <c r="V107" s="119">
        <v>505.2</v>
      </c>
      <c r="W107" s="119">
        <v>506.7</v>
      </c>
      <c r="X107" s="120">
        <v>503.5</v>
      </c>
      <c r="Y107" s="119">
        <v>507.9</v>
      </c>
      <c r="Z107" s="121">
        <f t="shared" si="18"/>
        <v>19.899999999999977</v>
      </c>
      <c r="AA107" s="122">
        <v>30.7</v>
      </c>
      <c r="AB107" s="122">
        <v>31.4</v>
      </c>
      <c r="AC107" s="122">
        <v>29.7</v>
      </c>
      <c r="AD107" s="122">
        <v>29.9</v>
      </c>
      <c r="AE107" s="122">
        <v>30.2</v>
      </c>
      <c r="AF107" s="122">
        <v>30.5</v>
      </c>
      <c r="AG107" s="122">
        <v>30.7</v>
      </c>
      <c r="AH107" s="122">
        <v>30.6</v>
      </c>
      <c r="AI107" s="122">
        <v>31</v>
      </c>
      <c r="AJ107" s="122">
        <v>31.1</v>
      </c>
      <c r="AK107" s="122">
        <v>31.2</v>
      </c>
      <c r="AL107" s="122">
        <v>31.3</v>
      </c>
      <c r="AM107" s="122">
        <v>30.2</v>
      </c>
      <c r="AN107" s="122">
        <v>30.2</v>
      </c>
      <c r="AO107" s="122">
        <v>30.1</v>
      </c>
      <c r="AP107" s="122">
        <v>29.6</v>
      </c>
      <c r="AQ107" s="122">
        <v>29.2</v>
      </c>
      <c r="AR107" s="123">
        <v>29.7</v>
      </c>
      <c r="AS107" s="123">
        <v>30.3</v>
      </c>
      <c r="AT107" s="123">
        <v>34.5</v>
      </c>
      <c r="AU107" s="123">
        <v>34</v>
      </c>
      <c r="AV107" s="123">
        <v>34.799999999999997</v>
      </c>
      <c r="AW107" s="123">
        <v>34.5</v>
      </c>
      <c r="AX107" s="123">
        <v>34.6</v>
      </c>
      <c r="AY107" s="123">
        <v>33.700000000000003</v>
      </c>
      <c r="AZ107" s="123">
        <v>33.4</v>
      </c>
      <c r="BA107" s="122">
        <f t="shared" si="19"/>
        <v>2.6999999999999993</v>
      </c>
      <c r="BB107" s="124">
        <f t="shared" si="20"/>
        <v>8.7947882736156335E-2</v>
      </c>
      <c r="BC107" s="125">
        <v>21.1</v>
      </c>
      <c r="BD107" s="125">
        <v>20.3</v>
      </c>
      <c r="BE107" s="125">
        <v>20.9</v>
      </c>
      <c r="BF107" s="125">
        <v>17.899999999999999</v>
      </c>
      <c r="BG107" s="125">
        <v>19.3</v>
      </c>
      <c r="BH107" s="125">
        <v>19.2</v>
      </c>
      <c r="BI107" s="125">
        <v>19.3</v>
      </c>
      <c r="BJ107" s="125">
        <v>19.5</v>
      </c>
      <c r="BK107" s="125">
        <v>19.399999999999999</v>
      </c>
      <c r="BL107" s="125">
        <v>20.3</v>
      </c>
      <c r="BM107" s="125">
        <v>20.5</v>
      </c>
      <c r="BN107" s="125">
        <v>20.6</v>
      </c>
      <c r="BO107" s="125">
        <v>20.7</v>
      </c>
      <c r="BP107" s="125">
        <v>21.3</v>
      </c>
      <c r="BQ107" s="125">
        <v>21.2</v>
      </c>
      <c r="BR107" s="125">
        <v>21.2</v>
      </c>
      <c r="BS107" s="125">
        <v>21.4</v>
      </c>
      <c r="BT107" s="125">
        <v>21.6</v>
      </c>
      <c r="BU107" s="125">
        <v>21.2</v>
      </c>
      <c r="BV107" s="125">
        <v>21.5</v>
      </c>
      <c r="BW107" s="126">
        <v>21.9</v>
      </c>
      <c r="BX107" s="126">
        <v>21.9</v>
      </c>
      <c r="BY107" s="126">
        <v>22.3</v>
      </c>
      <c r="BZ107" s="126">
        <v>22.5</v>
      </c>
      <c r="CA107" s="127">
        <v>22.5</v>
      </c>
      <c r="CB107" s="128">
        <v>22.6</v>
      </c>
      <c r="CC107" s="129">
        <v>22.8</v>
      </c>
      <c r="CD107" s="128">
        <v>22.5</v>
      </c>
      <c r="CE107" s="128">
        <v>22.7</v>
      </c>
      <c r="CF107" s="130">
        <f t="shared" si="21"/>
        <v>1.5999999999999979</v>
      </c>
      <c r="CG107" s="131">
        <f t="shared" si="22"/>
        <v>5.2117263843648141E-2</v>
      </c>
      <c r="CH107" s="122">
        <v>94.5</v>
      </c>
      <c r="CI107" s="122">
        <v>95.5</v>
      </c>
      <c r="CJ107" s="122">
        <v>87.6</v>
      </c>
      <c r="CK107" s="122">
        <v>89.4</v>
      </c>
      <c r="CL107" s="122">
        <v>91</v>
      </c>
      <c r="CM107" s="122">
        <v>91.2</v>
      </c>
      <c r="CN107" s="122">
        <v>92.3</v>
      </c>
      <c r="CO107" s="122">
        <v>93.2</v>
      </c>
      <c r="CP107" s="122">
        <v>93.4</v>
      </c>
      <c r="CQ107" s="122">
        <v>93.5</v>
      </c>
      <c r="CR107" s="122">
        <v>94.2</v>
      </c>
      <c r="CS107" s="122">
        <v>94.5</v>
      </c>
      <c r="CT107" s="122">
        <v>94.5</v>
      </c>
      <c r="CU107" s="122">
        <v>93.4</v>
      </c>
      <c r="CV107" s="122">
        <v>93.6</v>
      </c>
      <c r="CW107" s="122">
        <v>93.6</v>
      </c>
      <c r="CX107" s="122">
        <v>94.2</v>
      </c>
      <c r="CY107" s="122">
        <v>95.1</v>
      </c>
      <c r="CZ107" s="122">
        <v>95.9</v>
      </c>
      <c r="DA107" s="122">
        <v>96</v>
      </c>
      <c r="DB107" s="123">
        <v>96.3</v>
      </c>
      <c r="DC107" s="123">
        <v>96.9</v>
      </c>
      <c r="DD107" s="132">
        <v>98.7</v>
      </c>
      <c r="DE107" s="133">
        <v>98.8</v>
      </c>
      <c r="DF107" s="133">
        <v>99.1</v>
      </c>
      <c r="DG107" s="134">
        <v>99.3</v>
      </c>
      <c r="DH107" s="134">
        <v>99.9</v>
      </c>
      <c r="DI107" s="135">
        <v>99.2</v>
      </c>
      <c r="DJ107" s="134">
        <v>99.3</v>
      </c>
      <c r="DK107" s="136">
        <f t="shared" si="23"/>
        <v>4.7999999999999972</v>
      </c>
      <c r="DL107" s="124">
        <f t="shared" si="24"/>
        <v>5.0793650793650766E-2</v>
      </c>
      <c r="DM107" s="125">
        <v>26.6</v>
      </c>
      <c r="DN107" s="125">
        <v>27.6</v>
      </c>
      <c r="DO107" s="125">
        <v>26.3</v>
      </c>
      <c r="DP107" s="125">
        <v>26</v>
      </c>
      <c r="DQ107" s="125">
        <v>25.9</v>
      </c>
      <c r="DR107" s="125">
        <v>25.8</v>
      </c>
      <c r="DS107" s="125">
        <v>25.8</v>
      </c>
      <c r="DT107" s="125">
        <v>26.3</v>
      </c>
      <c r="DU107" s="125">
        <v>26.6</v>
      </c>
      <c r="DV107" s="125">
        <v>26.6</v>
      </c>
      <c r="DW107" s="125">
        <v>26.3</v>
      </c>
      <c r="DX107" s="125">
        <v>26</v>
      </c>
      <c r="DY107" s="125">
        <v>25.7</v>
      </c>
      <c r="DZ107" s="125">
        <v>26.1</v>
      </c>
      <c r="EA107" s="125">
        <v>26.3</v>
      </c>
      <c r="EB107" s="125">
        <v>26.2</v>
      </c>
      <c r="EC107" s="125">
        <v>25.9</v>
      </c>
      <c r="ED107" s="125">
        <v>25.9</v>
      </c>
      <c r="EE107" s="125">
        <v>26</v>
      </c>
      <c r="EF107" s="125">
        <v>26.2</v>
      </c>
      <c r="EG107" s="126">
        <v>26.1</v>
      </c>
      <c r="EH107" s="126">
        <v>26.1</v>
      </c>
      <c r="EI107" s="127">
        <v>27.1</v>
      </c>
      <c r="EJ107" s="137">
        <v>27.4</v>
      </c>
      <c r="EK107" s="137">
        <v>27.8</v>
      </c>
      <c r="EL107" s="138">
        <v>27.5</v>
      </c>
      <c r="EM107" s="138">
        <v>27.7</v>
      </c>
      <c r="EN107" s="138">
        <v>27.3</v>
      </c>
      <c r="EO107" s="138">
        <v>27.6</v>
      </c>
      <c r="EP107" s="130">
        <f t="shared" si="25"/>
        <v>1</v>
      </c>
      <c r="EQ107" s="131">
        <f t="shared" si="26"/>
        <v>3.7593984962406013E-2</v>
      </c>
      <c r="ER107" s="122">
        <v>44.4</v>
      </c>
      <c r="ES107" s="122">
        <v>41</v>
      </c>
      <c r="ET107" s="122">
        <v>40.9</v>
      </c>
      <c r="EU107" s="122">
        <v>41.7</v>
      </c>
      <c r="EV107" s="122">
        <v>41.5</v>
      </c>
      <c r="EW107" s="122">
        <v>41.1</v>
      </c>
      <c r="EX107" s="122">
        <v>41.6</v>
      </c>
      <c r="EY107" s="122">
        <v>41.9</v>
      </c>
      <c r="EZ107" s="122">
        <v>41.8</v>
      </c>
      <c r="FA107" s="122">
        <v>44.8</v>
      </c>
      <c r="FB107" s="122">
        <v>45</v>
      </c>
      <c r="FC107" s="122">
        <v>45.2</v>
      </c>
      <c r="FD107" s="122">
        <v>45</v>
      </c>
      <c r="FE107" s="122">
        <v>45</v>
      </c>
      <c r="FF107" s="122">
        <v>44.9</v>
      </c>
      <c r="FG107" s="122">
        <v>44.8</v>
      </c>
      <c r="FH107" s="122">
        <v>44.2</v>
      </c>
      <c r="FI107" s="122">
        <v>44.3</v>
      </c>
      <c r="FJ107" s="122">
        <v>43.5</v>
      </c>
      <c r="FK107" s="122">
        <v>43.9</v>
      </c>
      <c r="FL107" s="123">
        <v>43.5</v>
      </c>
      <c r="FM107" s="123">
        <v>44.1</v>
      </c>
      <c r="FN107" s="123">
        <v>48.4</v>
      </c>
      <c r="FO107" s="123">
        <v>48.2</v>
      </c>
      <c r="FP107" s="132">
        <v>391.1</v>
      </c>
      <c r="FQ107" s="134">
        <v>48</v>
      </c>
      <c r="FR107" s="134">
        <v>48</v>
      </c>
      <c r="FS107" s="135">
        <v>48.4</v>
      </c>
      <c r="FT107" s="134">
        <v>48.7</v>
      </c>
      <c r="FU107" s="139">
        <f t="shared" si="27"/>
        <v>4.3000000000000043</v>
      </c>
      <c r="FV107" s="124">
        <f t="shared" si="28"/>
        <v>9.684684684684694E-2</v>
      </c>
      <c r="FW107" s="125">
        <v>79.900000000000006</v>
      </c>
      <c r="FX107" s="125">
        <v>79.099999999999994</v>
      </c>
      <c r="FY107" s="125">
        <v>71.7</v>
      </c>
      <c r="FZ107" s="125">
        <v>74.099999999999994</v>
      </c>
      <c r="GA107" s="125">
        <v>76.400000000000006</v>
      </c>
      <c r="GB107" s="125">
        <v>77.5</v>
      </c>
      <c r="GC107" s="125">
        <v>77.3</v>
      </c>
      <c r="GD107" s="125">
        <v>76.7</v>
      </c>
      <c r="GE107" s="125">
        <v>77.400000000000006</v>
      </c>
      <c r="GF107" s="125">
        <v>79</v>
      </c>
      <c r="GG107" s="125">
        <v>78.900000000000006</v>
      </c>
      <c r="GH107" s="125">
        <v>78.5</v>
      </c>
      <c r="GI107" s="125">
        <v>78.2</v>
      </c>
      <c r="GJ107" s="125">
        <v>78.900000000000006</v>
      </c>
      <c r="GK107" s="125">
        <v>79.099999999999994</v>
      </c>
      <c r="GL107" s="125">
        <v>78.7</v>
      </c>
      <c r="GM107" s="125">
        <v>78.400000000000006</v>
      </c>
      <c r="GN107" s="125">
        <v>78.099999999999994</v>
      </c>
      <c r="GO107" s="125">
        <v>77.900000000000006</v>
      </c>
      <c r="GP107" s="125">
        <v>77.599999999999994</v>
      </c>
      <c r="GQ107" s="126">
        <v>78.099999999999994</v>
      </c>
      <c r="GR107" s="126">
        <v>78.400000000000006</v>
      </c>
      <c r="GS107" s="127">
        <v>80.900000000000006</v>
      </c>
      <c r="GT107" s="137">
        <v>80.5</v>
      </c>
      <c r="GU107" s="137">
        <v>81</v>
      </c>
      <c r="GV107" s="138">
        <v>80.599999999999994</v>
      </c>
      <c r="GW107" s="138">
        <v>80.8</v>
      </c>
      <c r="GX107" s="138">
        <v>80.3</v>
      </c>
      <c r="GY107" s="138">
        <v>81.7</v>
      </c>
      <c r="GZ107" s="130">
        <f t="shared" si="29"/>
        <v>1.7999999999999972</v>
      </c>
      <c r="HA107" s="131">
        <f t="shared" si="30"/>
        <v>2.2528160200250277E-2</v>
      </c>
      <c r="HB107" s="122">
        <v>67.599999999999994</v>
      </c>
      <c r="HC107" s="122">
        <v>66.400000000000006</v>
      </c>
      <c r="HD107" s="122">
        <v>34.799999999999997</v>
      </c>
      <c r="HE107" s="122">
        <v>49.1</v>
      </c>
      <c r="HF107" s="122">
        <v>54.8</v>
      </c>
      <c r="HG107" s="122">
        <v>56.2</v>
      </c>
      <c r="HH107" s="122">
        <v>56.8</v>
      </c>
      <c r="HI107" s="122">
        <v>58</v>
      </c>
      <c r="HJ107" s="122">
        <v>59.9</v>
      </c>
      <c r="HK107" s="122">
        <v>62</v>
      </c>
      <c r="HL107" s="122">
        <v>61.8</v>
      </c>
      <c r="HM107" s="122">
        <v>62.1</v>
      </c>
      <c r="HN107" s="122">
        <v>63</v>
      </c>
      <c r="HO107" s="122">
        <v>64.099999999999994</v>
      </c>
      <c r="HP107" s="122">
        <v>63.7</v>
      </c>
      <c r="HQ107" s="122">
        <v>63.4</v>
      </c>
      <c r="HR107" s="122">
        <v>64.2</v>
      </c>
      <c r="HS107" s="122">
        <v>66.900000000000006</v>
      </c>
      <c r="HT107" s="122">
        <v>65.400000000000006</v>
      </c>
      <c r="HU107" s="122">
        <v>65.400000000000006</v>
      </c>
      <c r="HV107" s="123">
        <v>66</v>
      </c>
      <c r="HW107" s="123">
        <v>66.5</v>
      </c>
      <c r="HX107" s="132">
        <v>68.7</v>
      </c>
      <c r="HY107" s="133">
        <v>69.7</v>
      </c>
      <c r="HZ107" s="133">
        <v>69.8</v>
      </c>
      <c r="IA107" s="134">
        <v>70.900000000000006</v>
      </c>
      <c r="IB107" s="134">
        <v>71</v>
      </c>
      <c r="IC107" s="134">
        <v>71.3</v>
      </c>
      <c r="ID107" s="134">
        <v>71.8</v>
      </c>
      <c r="IE107" s="139">
        <f t="shared" si="31"/>
        <v>4.2000000000000028</v>
      </c>
      <c r="IF107" s="124">
        <f t="shared" si="32"/>
        <v>6.2130177514792946E-2</v>
      </c>
      <c r="IG107" s="125">
        <v>91</v>
      </c>
      <c r="IH107" s="125">
        <v>91.5</v>
      </c>
      <c r="II107" s="125">
        <v>87.7</v>
      </c>
      <c r="IJ107" s="125">
        <v>85.3</v>
      </c>
      <c r="IK107" s="125">
        <v>89.3</v>
      </c>
      <c r="IL107" s="125">
        <v>89.5</v>
      </c>
      <c r="IM107" s="125">
        <v>90.7</v>
      </c>
      <c r="IN107" s="125">
        <v>92.6</v>
      </c>
      <c r="IO107" s="125">
        <v>91.4</v>
      </c>
      <c r="IP107" s="125">
        <v>88.4</v>
      </c>
      <c r="IQ107" s="125">
        <v>88.2</v>
      </c>
      <c r="IR107" s="125">
        <v>88.6</v>
      </c>
      <c r="IS107" s="125">
        <v>88.6</v>
      </c>
      <c r="IT107" s="125">
        <v>89.4</v>
      </c>
      <c r="IU107" s="125">
        <v>89.9</v>
      </c>
      <c r="IV107" s="125">
        <v>90</v>
      </c>
      <c r="IW107" s="125">
        <v>90.9</v>
      </c>
      <c r="IX107" s="125">
        <v>89.6</v>
      </c>
      <c r="IY107" s="125">
        <v>90.1</v>
      </c>
      <c r="IZ107" s="140">
        <v>89.5</v>
      </c>
      <c r="JA107" s="137">
        <v>89.1</v>
      </c>
      <c r="JB107" s="137">
        <v>88.7</v>
      </c>
      <c r="JC107" s="137">
        <v>90.7</v>
      </c>
      <c r="JD107" s="137">
        <v>91.2</v>
      </c>
      <c r="JE107" s="137">
        <v>90.8</v>
      </c>
      <c r="JF107" s="138">
        <v>90.5</v>
      </c>
      <c r="JG107" s="138">
        <v>90.4</v>
      </c>
      <c r="JH107" s="138">
        <v>89.6</v>
      </c>
      <c r="JI107" s="138">
        <v>91.2</v>
      </c>
      <c r="JJ107" s="128">
        <f t="shared" si="33"/>
        <v>0.20000000000000284</v>
      </c>
      <c r="JK107" s="141">
        <f t="shared" si="34"/>
        <v>2.197802197802229E-3</v>
      </c>
    </row>
    <row r="108" spans="1:271" ht="15.95" thickBot="1">
      <c r="A108" s="113" t="s">
        <v>117</v>
      </c>
      <c r="B108" s="114">
        <v>1032.4000000000001</v>
      </c>
      <c r="C108" s="114">
        <v>945.4</v>
      </c>
      <c r="D108" s="114">
        <v>956.6</v>
      </c>
      <c r="E108" s="114">
        <v>972.9</v>
      </c>
      <c r="F108" s="114">
        <v>987.4</v>
      </c>
      <c r="G108" s="114">
        <v>999.7</v>
      </c>
      <c r="H108" s="114">
        <v>1005.8</v>
      </c>
      <c r="I108" s="114">
        <v>993.3</v>
      </c>
      <c r="J108" s="114">
        <v>998.3</v>
      </c>
      <c r="K108" s="115">
        <v>1002.1</v>
      </c>
      <c r="L108" s="115">
        <v>1007.2</v>
      </c>
      <c r="M108" s="116">
        <v>1006.8</v>
      </c>
      <c r="N108" s="116">
        <v>1003.8</v>
      </c>
      <c r="O108" s="116">
        <v>1014.4</v>
      </c>
      <c r="P108" s="116">
        <v>1017.1</v>
      </c>
      <c r="Q108" s="117">
        <v>1018.7</v>
      </c>
      <c r="R108" s="117">
        <v>1021.5</v>
      </c>
      <c r="S108" s="117">
        <v>1011.4</v>
      </c>
      <c r="T108" s="117">
        <v>1012.4</v>
      </c>
      <c r="U108" s="118">
        <v>1025</v>
      </c>
      <c r="V108" s="119">
        <v>1026</v>
      </c>
      <c r="W108" s="119">
        <v>1027.7</v>
      </c>
      <c r="X108" s="120">
        <v>1027.7</v>
      </c>
      <c r="Y108" s="119">
        <v>1030.3</v>
      </c>
      <c r="Z108" s="121">
        <f t="shared" si="18"/>
        <v>-2.1000000000001364</v>
      </c>
      <c r="AA108" s="122">
        <v>56.3</v>
      </c>
      <c r="AB108" s="122">
        <v>55.3</v>
      </c>
      <c r="AC108" s="122">
        <v>54.4</v>
      </c>
      <c r="AD108" s="122">
        <v>54.9</v>
      </c>
      <c r="AE108" s="122">
        <v>54.5</v>
      </c>
      <c r="AF108" s="122">
        <v>53.1</v>
      </c>
      <c r="AG108" s="122">
        <v>52.8</v>
      </c>
      <c r="AH108" s="122">
        <v>53</v>
      </c>
      <c r="AI108" s="122">
        <v>55.9</v>
      </c>
      <c r="AJ108" s="122">
        <v>56.2</v>
      </c>
      <c r="AK108" s="122">
        <v>56.2</v>
      </c>
      <c r="AL108" s="122">
        <v>57.2</v>
      </c>
      <c r="AM108" s="122">
        <v>55.3</v>
      </c>
      <c r="AN108" s="122">
        <v>56.3</v>
      </c>
      <c r="AO108" s="122">
        <v>56.2</v>
      </c>
      <c r="AP108" s="122">
        <v>56.4</v>
      </c>
      <c r="AQ108" s="122">
        <v>56</v>
      </c>
      <c r="AR108" s="123">
        <v>56.3</v>
      </c>
      <c r="AS108" s="123">
        <v>55.8</v>
      </c>
      <c r="AT108" s="123">
        <v>55.8</v>
      </c>
      <c r="AU108" s="123">
        <v>56.2</v>
      </c>
      <c r="AV108" s="123">
        <v>57.5</v>
      </c>
      <c r="AW108" s="123">
        <v>57.4</v>
      </c>
      <c r="AX108" s="123">
        <v>57.6</v>
      </c>
      <c r="AY108" s="123">
        <v>56.7</v>
      </c>
      <c r="AZ108" s="123">
        <v>58</v>
      </c>
      <c r="BA108" s="122">
        <f t="shared" si="19"/>
        <v>1.7000000000000028</v>
      </c>
      <c r="BB108" s="124">
        <f t="shared" si="20"/>
        <v>3.0195381882770923E-2</v>
      </c>
      <c r="BC108" s="125">
        <v>99.8</v>
      </c>
      <c r="BD108" s="125">
        <v>99.4</v>
      </c>
      <c r="BE108" s="125">
        <v>99.7</v>
      </c>
      <c r="BF108" s="125">
        <v>96.9</v>
      </c>
      <c r="BG108" s="125">
        <v>96.7</v>
      </c>
      <c r="BH108" s="125">
        <v>97.1</v>
      </c>
      <c r="BI108" s="125">
        <v>97</v>
      </c>
      <c r="BJ108" s="125">
        <v>97.6</v>
      </c>
      <c r="BK108" s="125">
        <v>98.2</v>
      </c>
      <c r="BL108" s="125">
        <v>98.1</v>
      </c>
      <c r="BM108" s="125">
        <v>99</v>
      </c>
      <c r="BN108" s="125">
        <v>99.3</v>
      </c>
      <c r="BO108" s="125">
        <v>99.3</v>
      </c>
      <c r="BP108" s="125">
        <v>100.1</v>
      </c>
      <c r="BQ108" s="125">
        <v>100.3</v>
      </c>
      <c r="BR108" s="125">
        <v>100.3</v>
      </c>
      <c r="BS108" s="125">
        <v>99.9</v>
      </c>
      <c r="BT108" s="125">
        <v>100.8</v>
      </c>
      <c r="BU108" s="125">
        <v>101.3</v>
      </c>
      <c r="BV108" s="125">
        <v>100.9</v>
      </c>
      <c r="BW108" s="126">
        <v>100.2</v>
      </c>
      <c r="BX108" s="126">
        <v>100.4</v>
      </c>
      <c r="BY108" s="126">
        <v>99.9</v>
      </c>
      <c r="BZ108" s="126">
        <v>101.2</v>
      </c>
      <c r="CA108" s="127">
        <v>101.6</v>
      </c>
      <c r="CB108" s="128">
        <v>101.4</v>
      </c>
      <c r="CC108" s="129">
        <v>101.1</v>
      </c>
      <c r="CD108" s="128">
        <v>100.9</v>
      </c>
      <c r="CE108" s="128">
        <v>102.1</v>
      </c>
      <c r="CF108" s="130">
        <f t="shared" si="21"/>
        <v>2.2999999999999972</v>
      </c>
      <c r="CG108" s="131">
        <f t="shared" si="22"/>
        <v>4.0852575488454661E-2</v>
      </c>
      <c r="CH108" s="122">
        <v>196.6</v>
      </c>
      <c r="CI108" s="122">
        <v>196.4</v>
      </c>
      <c r="CJ108" s="122">
        <v>183.7</v>
      </c>
      <c r="CK108" s="122">
        <v>187.5</v>
      </c>
      <c r="CL108" s="122">
        <v>195.4</v>
      </c>
      <c r="CM108" s="122">
        <v>194.3</v>
      </c>
      <c r="CN108" s="122">
        <v>194.6</v>
      </c>
      <c r="CO108" s="122">
        <v>195.4</v>
      </c>
      <c r="CP108" s="122">
        <v>196.2</v>
      </c>
      <c r="CQ108" s="122">
        <v>193.4</v>
      </c>
      <c r="CR108" s="122">
        <v>195.9</v>
      </c>
      <c r="CS108" s="122">
        <v>195.4</v>
      </c>
      <c r="CT108" s="122">
        <v>194.7</v>
      </c>
      <c r="CU108" s="122">
        <v>195.6</v>
      </c>
      <c r="CV108" s="122">
        <v>194.9</v>
      </c>
      <c r="CW108" s="122">
        <v>194.1</v>
      </c>
      <c r="CX108" s="122">
        <v>195.4</v>
      </c>
      <c r="CY108" s="122">
        <v>196.2</v>
      </c>
      <c r="CZ108" s="122">
        <v>197.5</v>
      </c>
      <c r="DA108" s="122">
        <v>198</v>
      </c>
      <c r="DB108" s="123">
        <v>197.8</v>
      </c>
      <c r="DC108" s="123">
        <v>198.3</v>
      </c>
      <c r="DD108" s="132">
        <v>194.4</v>
      </c>
      <c r="DE108" s="133">
        <v>195.4</v>
      </c>
      <c r="DF108" s="133">
        <v>198.7</v>
      </c>
      <c r="DG108" s="134">
        <v>199.1</v>
      </c>
      <c r="DH108" s="134">
        <v>199.3</v>
      </c>
      <c r="DI108" s="135">
        <v>198.5</v>
      </c>
      <c r="DJ108" s="134">
        <v>198.9</v>
      </c>
      <c r="DK108" s="136">
        <f t="shared" si="23"/>
        <v>2.3000000000000114</v>
      </c>
      <c r="DL108" s="124">
        <f t="shared" si="24"/>
        <v>1.1698880976602296E-2</v>
      </c>
      <c r="DM108" s="125">
        <v>75.400000000000006</v>
      </c>
      <c r="DN108" s="125">
        <v>75.900000000000006</v>
      </c>
      <c r="DO108" s="125">
        <v>75.400000000000006</v>
      </c>
      <c r="DP108" s="125">
        <v>74.7</v>
      </c>
      <c r="DQ108" s="125">
        <v>74.900000000000006</v>
      </c>
      <c r="DR108" s="125">
        <v>75.3</v>
      </c>
      <c r="DS108" s="125">
        <v>75.8</v>
      </c>
      <c r="DT108" s="125">
        <v>76.7</v>
      </c>
      <c r="DU108" s="125">
        <v>77.099999999999994</v>
      </c>
      <c r="DV108" s="125">
        <v>74.400000000000006</v>
      </c>
      <c r="DW108" s="125">
        <v>74.599999999999994</v>
      </c>
      <c r="DX108" s="125">
        <v>74.400000000000006</v>
      </c>
      <c r="DY108" s="125">
        <v>73.8</v>
      </c>
      <c r="DZ108" s="125">
        <v>73.900000000000006</v>
      </c>
      <c r="EA108" s="125">
        <v>73.5</v>
      </c>
      <c r="EB108" s="125">
        <v>73.2</v>
      </c>
      <c r="EC108" s="125">
        <v>73</v>
      </c>
      <c r="ED108" s="125">
        <v>73</v>
      </c>
      <c r="EE108" s="125">
        <v>72.900000000000006</v>
      </c>
      <c r="EF108" s="125">
        <v>73.099999999999994</v>
      </c>
      <c r="EG108" s="126">
        <v>73.400000000000006</v>
      </c>
      <c r="EH108" s="126">
        <v>73.400000000000006</v>
      </c>
      <c r="EI108" s="127">
        <v>72.2</v>
      </c>
      <c r="EJ108" s="137">
        <v>72.099999999999994</v>
      </c>
      <c r="EK108" s="137">
        <v>72.099999999999994</v>
      </c>
      <c r="EL108" s="138">
        <v>71.599999999999994</v>
      </c>
      <c r="EM108" s="138">
        <v>72.099999999999994</v>
      </c>
      <c r="EN108" s="138">
        <v>72.3</v>
      </c>
      <c r="EO108" s="138">
        <v>72</v>
      </c>
      <c r="EP108" s="130">
        <f t="shared" si="25"/>
        <v>-3.4000000000000057</v>
      </c>
      <c r="EQ108" s="131">
        <f t="shared" si="26"/>
        <v>-4.5092838196286546E-2</v>
      </c>
      <c r="ER108" s="122">
        <v>121.5</v>
      </c>
      <c r="ES108" s="122">
        <v>112.8</v>
      </c>
      <c r="ET108" s="122">
        <v>112.8</v>
      </c>
      <c r="EU108" s="122">
        <v>112.9</v>
      </c>
      <c r="EV108" s="122">
        <v>113.4</v>
      </c>
      <c r="EW108" s="122">
        <v>115</v>
      </c>
      <c r="EX108" s="122">
        <v>114.8</v>
      </c>
      <c r="EY108" s="122">
        <v>116.3</v>
      </c>
      <c r="EZ108" s="122">
        <v>118.1</v>
      </c>
      <c r="FA108" s="122">
        <v>116.5</v>
      </c>
      <c r="FB108" s="122">
        <v>117.5</v>
      </c>
      <c r="FC108" s="122">
        <v>117.9</v>
      </c>
      <c r="FD108" s="122">
        <v>118.8</v>
      </c>
      <c r="FE108" s="122">
        <v>118.7</v>
      </c>
      <c r="FF108" s="122">
        <v>119.5</v>
      </c>
      <c r="FG108" s="122">
        <v>119.9</v>
      </c>
      <c r="FH108" s="122">
        <v>120</v>
      </c>
      <c r="FI108" s="122">
        <v>119.8</v>
      </c>
      <c r="FJ108" s="122">
        <v>121.1</v>
      </c>
      <c r="FK108" s="122">
        <v>121.5</v>
      </c>
      <c r="FL108" s="123">
        <v>121.7</v>
      </c>
      <c r="FM108" s="123">
        <v>122.7</v>
      </c>
      <c r="FN108" s="123">
        <v>116.8</v>
      </c>
      <c r="FO108" s="123">
        <v>118.2</v>
      </c>
      <c r="FP108" s="132">
        <v>47.8</v>
      </c>
      <c r="FQ108" s="134">
        <v>120</v>
      </c>
      <c r="FR108" s="134">
        <v>120.2</v>
      </c>
      <c r="FS108" s="135">
        <v>121.5</v>
      </c>
      <c r="FT108" s="134">
        <v>121.1</v>
      </c>
      <c r="FU108" s="139">
        <f t="shared" si="27"/>
        <v>-0.40000000000000568</v>
      </c>
      <c r="FV108" s="124">
        <f t="shared" si="28"/>
        <v>-3.2921810699588945E-3</v>
      </c>
      <c r="FW108" s="125">
        <v>156.69999999999999</v>
      </c>
      <c r="FX108" s="125">
        <v>159.80000000000001</v>
      </c>
      <c r="FY108" s="125">
        <v>148.69999999999999</v>
      </c>
      <c r="FZ108" s="125">
        <v>152</v>
      </c>
      <c r="GA108" s="125">
        <v>154.30000000000001</v>
      </c>
      <c r="GB108" s="125">
        <v>157</v>
      </c>
      <c r="GC108" s="125">
        <v>157</v>
      </c>
      <c r="GD108" s="125">
        <v>158.69999999999999</v>
      </c>
      <c r="GE108" s="125">
        <v>160.80000000000001</v>
      </c>
      <c r="GF108" s="125">
        <v>155</v>
      </c>
      <c r="GG108" s="125">
        <v>155.30000000000001</v>
      </c>
      <c r="GH108" s="125">
        <v>155.30000000000001</v>
      </c>
      <c r="GI108" s="125">
        <v>156.30000000000001</v>
      </c>
      <c r="GJ108" s="125">
        <v>157.30000000000001</v>
      </c>
      <c r="GK108" s="125">
        <v>157.19999999999999</v>
      </c>
      <c r="GL108" s="125">
        <v>157.5</v>
      </c>
      <c r="GM108" s="125">
        <v>158</v>
      </c>
      <c r="GN108" s="125">
        <v>158.80000000000001</v>
      </c>
      <c r="GO108" s="125">
        <v>159.19999999999999</v>
      </c>
      <c r="GP108" s="125">
        <v>158.4</v>
      </c>
      <c r="GQ108" s="126">
        <v>159.30000000000001</v>
      </c>
      <c r="GR108" s="126">
        <v>159.4</v>
      </c>
      <c r="GS108" s="127">
        <v>158.5</v>
      </c>
      <c r="GT108" s="137">
        <v>159</v>
      </c>
      <c r="GU108" s="137">
        <v>159.19999999999999</v>
      </c>
      <c r="GV108" s="138">
        <v>159.30000000000001</v>
      </c>
      <c r="GW108" s="138">
        <v>160.5</v>
      </c>
      <c r="GX108" s="138">
        <v>161.6</v>
      </c>
      <c r="GY108" s="138">
        <v>162.1</v>
      </c>
      <c r="GZ108" s="130">
        <f t="shared" si="29"/>
        <v>5.4000000000000057</v>
      </c>
      <c r="HA108" s="131">
        <f t="shared" si="30"/>
        <v>3.4460753031269983E-2</v>
      </c>
      <c r="HB108" s="122">
        <v>95.1</v>
      </c>
      <c r="HC108" s="122">
        <v>92.4</v>
      </c>
      <c r="HD108" s="122">
        <v>59.1</v>
      </c>
      <c r="HE108" s="122">
        <v>66.7</v>
      </c>
      <c r="HF108" s="122">
        <v>71.2</v>
      </c>
      <c r="HG108" s="122">
        <v>76.400000000000006</v>
      </c>
      <c r="HH108" s="122">
        <v>79.599999999999994</v>
      </c>
      <c r="HI108" s="122">
        <v>80.5</v>
      </c>
      <c r="HJ108" s="122">
        <v>82.9</v>
      </c>
      <c r="HK108" s="122">
        <v>81.599999999999994</v>
      </c>
      <c r="HL108" s="122">
        <v>79.5</v>
      </c>
      <c r="HM108" s="122">
        <v>82</v>
      </c>
      <c r="HN108" s="122">
        <v>82.5</v>
      </c>
      <c r="HO108" s="122">
        <v>83.4</v>
      </c>
      <c r="HP108" s="122">
        <v>83.7</v>
      </c>
      <c r="HQ108" s="122">
        <v>82.8</v>
      </c>
      <c r="HR108" s="122">
        <v>85.3</v>
      </c>
      <c r="HS108" s="122">
        <v>85.8</v>
      </c>
      <c r="HT108" s="122">
        <v>85.7</v>
      </c>
      <c r="HU108" s="122">
        <v>86.6</v>
      </c>
      <c r="HV108" s="123">
        <v>88.5</v>
      </c>
      <c r="HW108" s="123">
        <v>89.2</v>
      </c>
      <c r="HX108" s="132">
        <v>88.3</v>
      </c>
      <c r="HY108" s="133">
        <v>88.1</v>
      </c>
      <c r="HZ108" s="133">
        <v>90.1</v>
      </c>
      <c r="IA108" s="134">
        <v>90.7</v>
      </c>
      <c r="IB108" s="134">
        <v>90.9</v>
      </c>
      <c r="IC108" s="134">
        <v>89.8</v>
      </c>
      <c r="ID108" s="134">
        <v>89.8</v>
      </c>
      <c r="IE108" s="139">
        <f t="shared" si="31"/>
        <v>-5.2999999999999972</v>
      </c>
      <c r="IF108" s="124">
        <f t="shared" si="32"/>
        <v>-5.5730809674027312E-2</v>
      </c>
      <c r="IG108" s="125">
        <v>175.2</v>
      </c>
      <c r="IH108" s="125">
        <v>174</v>
      </c>
      <c r="II108" s="125">
        <v>167.8</v>
      </c>
      <c r="IJ108" s="125">
        <v>160.30000000000001</v>
      </c>
      <c r="IK108" s="125">
        <v>161.30000000000001</v>
      </c>
      <c r="IL108" s="125">
        <v>166.3</v>
      </c>
      <c r="IM108" s="125">
        <v>168.6</v>
      </c>
      <c r="IN108" s="125">
        <v>169.4</v>
      </c>
      <c r="IO108" s="125">
        <v>167.1</v>
      </c>
      <c r="IP108" s="125">
        <v>167.5</v>
      </c>
      <c r="IQ108" s="125">
        <v>168.1</v>
      </c>
      <c r="IR108" s="125">
        <v>165.8</v>
      </c>
      <c r="IS108" s="125">
        <v>167.7</v>
      </c>
      <c r="IT108" s="125">
        <v>167.9</v>
      </c>
      <c r="IU108" s="125">
        <v>168.7</v>
      </c>
      <c r="IV108" s="125">
        <v>168.4</v>
      </c>
      <c r="IW108" s="125">
        <v>169.8</v>
      </c>
      <c r="IX108" s="125">
        <v>170.9</v>
      </c>
      <c r="IY108" s="125">
        <v>169.2</v>
      </c>
      <c r="IZ108" s="140">
        <v>169.9</v>
      </c>
      <c r="JA108" s="137">
        <v>169.5</v>
      </c>
      <c r="JB108" s="137">
        <v>169.2</v>
      </c>
      <c r="JC108" s="137">
        <v>169.6</v>
      </c>
      <c r="JD108" s="137">
        <v>166.9</v>
      </c>
      <c r="JE108" s="137">
        <v>170.1</v>
      </c>
      <c r="JF108" s="138">
        <v>170.6</v>
      </c>
      <c r="JG108" s="138">
        <v>170.2</v>
      </c>
      <c r="JH108" s="138">
        <v>169.9</v>
      </c>
      <c r="JI108" s="138">
        <v>170.5</v>
      </c>
      <c r="JJ108" s="128">
        <f t="shared" si="33"/>
        <v>-4.6999999999999886</v>
      </c>
      <c r="JK108" s="141">
        <f t="shared" si="34"/>
        <v>-2.6826484018264776E-2</v>
      </c>
    </row>
    <row r="109" spans="1:271" ht="15.95" thickBot="1">
      <c r="A109" s="113" t="s">
        <v>118</v>
      </c>
      <c r="B109" s="114">
        <v>1442.8</v>
      </c>
      <c r="C109" s="114">
        <v>1139</v>
      </c>
      <c r="D109" s="114">
        <v>1167.5</v>
      </c>
      <c r="E109" s="114">
        <v>1266.3</v>
      </c>
      <c r="F109" s="114">
        <v>1283.3</v>
      </c>
      <c r="G109" s="114">
        <v>1301.7</v>
      </c>
      <c r="H109" s="114">
        <v>1308.5999999999999</v>
      </c>
      <c r="I109" s="114">
        <v>1273.4000000000001</v>
      </c>
      <c r="J109" s="114">
        <v>1277.5</v>
      </c>
      <c r="K109" s="115">
        <v>1291.5</v>
      </c>
      <c r="L109" s="115">
        <v>1300.2</v>
      </c>
      <c r="M109" s="116">
        <v>1308.2</v>
      </c>
      <c r="N109" s="116">
        <v>1320.6</v>
      </c>
      <c r="O109" s="116">
        <v>1338.5</v>
      </c>
      <c r="P109" s="116">
        <v>1344.9</v>
      </c>
      <c r="Q109" s="117">
        <v>1352.9</v>
      </c>
      <c r="R109" s="117">
        <v>1364.9</v>
      </c>
      <c r="S109" s="117">
        <v>1422.6</v>
      </c>
      <c r="T109" s="117">
        <v>1427.8</v>
      </c>
      <c r="U109" s="118">
        <v>1435.3</v>
      </c>
      <c r="V109" s="119">
        <v>1440.3</v>
      </c>
      <c r="W109" s="119">
        <v>1444</v>
      </c>
      <c r="X109" s="120">
        <v>1444.9</v>
      </c>
      <c r="Y109" s="119">
        <v>1452.7</v>
      </c>
      <c r="Z109" s="121">
        <f t="shared" si="18"/>
        <v>9.9000000000000909</v>
      </c>
      <c r="AA109" s="122">
        <v>98.8</v>
      </c>
      <c r="AB109" s="122">
        <v>103.3</v>
      </c>
      <c r="AC109" s="122">
        <v>94.7</v>
      </c>
      <c r="AD109" s="122">
        <v>98.6</v>
      </c>
      <c r="AE109" s="122">
        <v>94.2</v>
      </c>
      <c r="AF109" s="122">
        <v>93.6</v>
      </c>
      <c r="AG109" s="122">
        <v>93.4</v>
      </c>
      <c r="AH109" s="122">
        <v>95.1</v>
      </c>
      <c r="AI109" s="122">
        <v>90.7</v>
      </c>
      <c r="AJ109" s="122">
        <v>91.5</v>
      </c>
      <c r="AK109" s="122">
        <v>92.4</v>
      </c>
      <c r="AL109" s="122">
        <v>91.1</v>
      </c>
      <c r="AM109" s="122">
        <v>91.9</v>
      </c>
      <c r="AN109" s="122">
        <v>92</v>
      </c>
      <c r="AO109" s="122">
        <v>90.8</v>
      </c>
      <c r="AP109" s="122">
        <v>93.1</v>
      </c>
      <c r="AQ109" s="122">
        <v>91.7</v>
      </c>
      <c r="AR109" s="123">
        <v>90.3</v>
      </c>
      <c r="AS109" s="123">
        <v>90.8</v>
      </c>
      <c r="AT109" s="123">
        <v>95.3</v>
      </c>
      <c r="AU109" s="123">
        <v>97.4</v>
      </c>
      <c r="AV109" s="123">
        <v>98.3</v>
      </c>
      <c r="AW109" s="123">
        <v>99.4</v>
      </c>
      <c r="AX109" s="123">
        <v>100.1</v>
      </c>
      <c r="AY109" s="123">
        <v>100.3</v>
      </c>
      <c r="AZ109" s="123">
        <v>101.1</v>
      </c>
      <c r="BA109" s="122">
        <f t="shared" si="19"/>
        <v>2.2999999999999972</v>
      </c>
      <c r="BB109" s="124">
        <f t="shared" si="20"/>
        <v>2.3279352226720621E-2</v>
      </c>
      <c r="BC109" s="125">
        <v>59.3</v>
      </c>
      <c r="BD109" s="125">
        <v>58.9</v>
      </c>
      <c r="BE109" s="125">
        <v>59.4</v>
      </c>
      <c r="BF109" s="125">
        <v>57.3</v>
      </c>
      <c r="BG109" s="125">
        <v>56.9</v>
      </c>
      <c r="BH109" s="125">
        <v>58.7</v>
      </c>
      <c r="BI109" s="125">
        <v>57.2</v>
      </c>
      <c r="BJ109" s="125">
        <v>57.4</v>
      </c>
      <c r="BK109" s="125">
        <v>57.8</v>
      </c>
      <c r="BL109" s="125">
        <v>56.4</v>
      </c>
      <c r="BM109" s="125">
        <v>56.5</v>
      </c>
      <c r="BN109" s="125">
        <v>57</v>
      </c>
      <c r="BO109" s="125">
        <v>57.8</v>
      </c>
      <c r="BP109" s="125">
        <v>58.5</v>
      </c>
      <c r="BQ109" s="125">
        <v>60</v>
      </c>
      <c r="BR109" s="125">
        <v>60.3</v>
      </c>
      <c r="BS109" s="125">
        <v>60.2</v>
      </c>
      <c r="BT109" s="125">
        <v>60.2</v>
      </c>
      <c r="BU109" s="125">
        <v>59.7</v>
      </c>
      <c r="BV109" s="125">
        <v>59.3</v>
      </c>
      <c r="BW109" s="126">
        <v>59.6</v>
      </c>
      <c r="BX109" s="126">
        <v>59.9</v>
      </c>
      <c r="BY109" s="126">
        <v>62.7</v>
      </c>
      <c r="BZ109" s="126">
        <v>63.2</v>
      </c>
      <c r="CA109" s="127">
        <v>63.7</v>
      </c>
      <c r="CB109" s="128">
        <v>63.9</v>
      </c>
      <c r="CC109" s="129">
        <v>64.3</v>
      </c>
      <c r="CD109" s="128">
        <v>64.900000000000006</v>
      </c>
      <c r="CE109" s="128">
        <v>65.599999999999994</v>
      </c>
      <c r="CF109" s="130">
        <f t="shared" si="21"/>
        <v>6.2999999999999972</v>
      </c>
      <c r="CG109" s="131">
        <f t="shared" si="22"/>
        <v>6.3765182186234795E-2</v>
      </c>
      <c r="CH109" s="122">
        <v>266</v>
      </c>
      <c r="CI109" s="122">
        <v>254.6</v>
      </c>
      <c r="CJ109" s="122">
        <v>213.9</v>
      </c>
      <c r="CK109" s="122">
        <v>219</v>
      </c>
      <c r="CL109" s="122">
        <v>231.6</v>
      </c>
      <c r="CM109" s="122">
        <v>233.3</v>
      </c>
      <c r="CN109" s="122">
        <v>237.9</v>
      </c>
      <c r="CO109" s="122">
        <v>244</v>
      </c>
      <c r="CP109" s="122">
        <v>245.5</v>
      </c>
      <c r="CQ109" s="122">
        <v>268.39999999999998</v>
      </c>
      <c r="CR109" s="122">
        <v>271.2</v>
      </c>
      <c r="CS109" s="122">
        <v>271.39999999999998</v>
      </c>
      <c r="CT109" s="122">
        <v>273.60000000000002</v>
      </c>
      <c r="CU109" s="122">
        <v>275.7</v>
      </c>
      <c r="CV109" s="122">
        <v>274.3</v>
      </c>
      <c r="CW109" s="122">
        <v>276.10000000000002</v>
      </c>
      <c r="CX109" s="122">
        <v>281.3</v>
      </c>
      <c r="CY109" s="122">
        <v>280.39999999999998</v>
      </c>
      <c r="CZ109" s="122">
        <v>278.39999999999998</v>
      </c>
      <c r="DA109" s="122">
        <v>280.60000000000002</v>
      </c>
      <c r="DB109" s="123">
        <v>283.3</v>
      </c>
      <c r="DC109" s="123">
        <v>282.5</v>
      </c>
      <c r="DD109" s="132">
        <v>283.89999999999998</v>
      </c>
      <c r="DE109" s="133">
        <v>285.7</v>
      </c>
      <c r="DF109" s="133">
        <v>287.8</v>
      </c>
      <c r="DG109" s="134">
        <v>289.60000000000002</v>
      </c>
      <c r="DH109" s="134">
        <v>290.7</v>
      </c>
      <c r="DI109" s="135">
        <v>290.8</v>
      </c>
      <c r="DJ109" s="134">
        <v>292.5</v>
      </c>
      <c r="DK109" s="136">
        <f t="shared" si="23"/>
        <v>26.5</v>
      </c>
      <c r="DL109" s="124">
        <f t="shared" si="24"/>
        <v>9.9624060150375934E-2</v>
      </c>
      <c r="DM109" s="125">
        <v>70.3</v>
      </c>
      <c r="DN109" s="125">
        <v>68.400000000000006</v>
      </c>
      <c r="DO109" s="125">
        <v>66.3</v>
      </c>
      <c r="DP109" s="125">
        <v>67.3</v>
      </c>
      <c r="DQ109" s="125">
        <v>67.5</v>
      </c>
      <c r="DR109" s="125">
        <v>68.400000000000006</v>
      </c>
      <c r="DS109" s="125">
        <v>69.2</v>
      </c>
      <c r="DT109" s="125">
        <v>68.099999999999994</v>
      </c>
      <c r="DU109" s="125">
        <v>68.400000000000006</v>
      </c>
      <c r="DV109" s="125">
        <v>67.599999999999994</v>
      </c>
      <c r="DW109" s="125">
        <v>67.599999999999994</v>
      </c>
      <c r="DX109" s="125">
        <v>67.900000000000006</v>
      </c>
      <c r="DY109" s="125">
        <v>67.7</v>
      </c>
      <c r="DZ109" s="125">
        <v>68.2</v>
      </c>
      <c r="EA109" s="125">
        <v>68.3</v>
      </c>
      <c r="EB109" s="125">
        <v>68.2</v>
      </c>
      <c r="EC109" s="125">
        <v>67</v>
      </c>
      <c r="ED109" s="125">
        <v>67.599999999999994</v>
      </c>
      <c r="EE109" s="125">
        <v>68.5</v>
      </c>
      <c r="EF109" s="125">
        <v>68.900000000000006</v>
      </c>
      <c r="EG109" s="126">
        <v>69.2</v>
      </c>
      <c r="EH109" s="126">
        <v>69.099999999999994</v>
      </c>
      <c r="EI109" s="127">
        <v>71.8</v>
      </c>
      <c r="EJ109" s="137">
        <v>73.599999999999994</v>
      </c>
      <c r="EK109" s="137">
        <v>73.5</v>
      </c>
      <c r="EL109" s="138">
        <v>72.599999999999994</v>
      </c>
      <c r="EM109" s="138">
        <v>73.2</v>
      </c>
      <c r="EN109" s="138">
        <v>73.099999999999994</v>
      </c>
      <c r="EO109" s="138">
        <v>73.599999999999994</v>
      </c>
      <c r="EP109" s="130">
        <f t="shared" si="25"/>
        <v>3.2999999999999972</v>
      </c>
      <c r="EQ109" s="131">
        <f t="shared" si="26"/>
        <v>4.6941678520625849E-2</v>
      </c>
      <c r="ER109" s="122">
        <v>202.6</v>
      </c>
      <c r="ES109" s="122">
        <v>158.80000000000001</v>
      </c>
      <c r="ET109" s="122">
        <v>157.9</v>
      </c>
      <c r="EU109" s="122">
        <v>155.5</v>
      </c>
      <c r="EV109" s="122">
        <v>164.6</v>
      </c>
      <c r="EW109" s="122">
        <v>170.1</v>
      </c>
      <c r="EX109" s="122">
        <v>170.6</v>
      </c>
      <c r="EY109" s="122">
        <v>175.5</v>
      </c>
      <c r="EZ109" s="122">
        <v>178.2</v>
      </c>
      <c r="FA109" s="122">
        <v>178</v>
      </c>
      <c r="FB109" s="122">
        <v>179.7</v>
      </c>
      <c r="FC109" s="122">
        <v>180.3</v>
      </c>
      <c r="FD109" s="122">
        <v>181.6</v>
      </c>
      <c r="FE109" s="122">
        <v>184.3</v>
      </c>
      <c r="FF109" s="122">
        <v>186.4</v>
      </c>
      <c r="FG109" s="122">
        <v>189.6</v>
      </c>
      <c r="FH109" s="122">
        <v>191.2</v>
      </c>
      <c r="FI109" s="122">
        <v>194.5</v>
      </c>
      <c r="FJ109" s="122">
        <v>195.2</v>
      </c>
      <c r="FK109" s="122">
        <v>195.7</v>
      </c>
      <c r="FL109" s="123">
        <v>199</v>
      </c>
      <c r="FM109" s="123">
        <v>200.3</v>
      </c>
      <c r="FN109" s="123">
        <v>201.7</v>
      </c>
      <c r="FO109" s="123">
        <v>200.2</v>
      </c>
      <c r="FP109" s="132">
        <v>119.1</v>
      </c>
      <c r="FQ109" s="134">
        <v>205.1</v>
      </c>
      <c r="FR109" s="134">
        <v>206.2</v>
      </c>
      <c r="FS109" s="135">
        <v>203.5</v>
      </c>
      <c r="FT109" s="134">
        <v>205.9</v>
      </c>
      <c r="FU109" s="139">
        <f t="shared" si="27"/>
        <v>3.3000000000000114</v>
      </c>
      <c r="FV109" s="124">
        <f t="shared" si="28"/>
        <v>1.6288252714708844E-2</v>
      </c>
      <c r="FW109" s="125">
        <v>149.1</v>
      </c>
      <c r="FX109" s="125">
        <v>145</v>
      </c>
      <c r="FY109" s="125">
        <v>128.5</v>
      </c>
      <c r="FZ109" s="125">
        <v>129</v>
      </c>
      <c r="GA109" s="125">
        <v>132.80000000000001</v>
      </c>
      <c r="GB109" s="125">
        <v>135.9</v>
      </c>
      <c r="GC109" s="125">
        <v>138.5</v>
      </c>
      <c r="GD109" s="125">
        <v>140.4</v>
      </c>
      <c r="GE109" s="125">
        <v>140</v>
      </c>
      <c r="GF109" s="125">
        <v>141.19999999999999</v>
      </c>
      <c r="GG109" s="125">
        <v>142.9</v>
      </c>
      <c r="GH109" s="125">
        <v>144.30000000000001</v>
      </c>
      <c r="GI109" s="125">
        <v>144.80000000000001</v>
      </c>
      <c r="GJ109" s="125">
        <v>144.1</v>
      </c>
      <c r="GK109" s="125">
        <v>143.5</v>
      </c>
      <c r="GL109" s="125">
        <v>142.69999999999999</v>
      </c>
      <c r="GM109" s="125">
        <v>140.5</v>
      </c>
      <c r="GN109" s="125">
        <v>141.1</v>
      </c>
      <c r="GO109" s="125">
        <v>142.19999999999999</v>
      </c>
      <c r="GP109" s="125">
        <v>144.4</v>
      </c>
      <c r="GQ109" s="126">
        <v>148</v>
      </c>
      <c r="GR109" s="126">
        <v>148.1</v>
      </c>
      <c r="GS109" s="127">
        <v>153.4</v>
      </c>
      <c r="GT109" s="137">
        <v>153.1</v>
      </c>
      <c r="GU109" s="137">
        <v>152.1</v>
      </c>
      <c r="GV109" s="138">
        <v>152</v>
      </c>
      <c r="GW109" s="138">
        <v>152.9</v>
      </c>
      <c r="GX109" s="138">
        <v>152.1</v>
      </c>
      <c r="GY109" s="138">
        <v>155</v>
      </c>
      <c r="GZ109" s="130">
        <f t="shared" si="29"/>
        <v>5.9000000000000057</v>
      </c>
      <c r="HA109" s="131">
        <f t="shared" si="30"/>
        <v>3.9570757880617077E-2</v>
      </c>
      <c r="HB109" s="122">
        <v>356.3</v>
      </c>
      <c r="HC109" s="122">
        <v>338.5</v>
      </c>
      <c r="HD109" s="122">
        <v>203.6</v>
      </c>
      <c r="HE109" s="122">
        <v>221.1</v>
      </c>
      <c r="HF109" s="122">
        <v>297.60000000000002</v>
      </c>
      <c r="HG109" s="122">
        <v>301.39999999999998</v>
      </c>
      <c r="HH109" s="122">
        <v>300.7</v>
      </c>
      <c r="HI109" s="122">
        <v>302.2</v>
      </c>
      <c r="HJ109" s="122">
        <v>303.2</v>
      </c>
      <c r="HK109" s="122">
        <v>248.5</v>
      </c>
      <c r="HL109" s="122">
        <v>247.3</v>
      </c>
      <c r="HM109" s="122">
        <v>247.7</v>
      </c>
      <c r="HN109" s="122">
        <v>249.2</v>
      </c>
      <c r="HO109" s="122">
        <v>252</v>
      </c>
      <c r="HP109" s="122">
        <v>256.10000000000002</v>
      </c>
      <c r="HQ109" s="122">
        <v>260.39999999999998</v>
      </c>
      <c r="HR109" s="122">
        <v>267.3</v>
      </c>
      <c r="HS109" s="122">
        <v>271.5</v>
      </c>
      <c r="HT109" s="122">
        <v>274.5</v>
      </c>
      <c r="HU109" s="122">
        <v>277.8</v>
      </c>
      <c r="HV109" s="123">
        <v>280.5</v>
      </c>
      <c r="HW109" s="123">
        <v>283.60000000000002</v>
      </c>
      <c r="HX109" s="132">
        <v>324.5</v>
      </c>
      <c r="HY109" s="133">
        <v>324.3</v>
      </c>
      <c r="HZ109" s="133">
        <v>328</v>
      </c>
      <c r="IA109" s="134">
        <v>326.7</v>
      </c>
      <c r="IB109" s="134">
        <v>325.89999999999998</v>
      </c>
      <c r="IC109" s="134">
        <v>329.1</v>
      </c>
      <c r="ID109" s="134">
        <v>327.9</v>
      </c>
      <c r="IE109" s="139">
        <f t="shared" si="31"/>
        <v>-28.400000000000034</v>
      </c>
      <c r="IF109" s="124">
        <f t="shared" si="32"/>
        <v>-7.9708111142295909E-2</v>
      </c>
      <c r="IG109" s="125">
        <v>166.9</v>
      </c>
      <c r="IH109" s="125">
        <v>167.1</v>
      </c>
      <c r="II109" s="125">
        <v>157.69999999999999</v>
      </c>
      <c r="IJ109" s="125">
        <v>157.6</v>
      </c>
      <c r="IK109" s="125">
        <v>154.6</v>
      </c>
      <c r="IL109" s="125">
        <v>156.9</v>
      </c>
      <c r="IM109" s="125">
        <v>159.19999999999999</v>
      </c>
      <c r="IN109" s="125">
        <v>154.1</v>
      </c>
      <c r="IO109" s="125">
        <v>153.6</v>
      </c>
      <c r="IP109" s="125">
        <v>158.4</v>
      </c>
      <c r="IQ109" s="125">
        <v>157</v>
      </c>
      <c r="IR109" s="125">
        <v>161.19999999999999</v>
      </c>
      <c r="IS109" s="125">
        <v>158.6</v>
      </c>
      <c r="IT109" s="125">
        <v>159.30000000000001</v>
      </c>
      <c r="IU109" s="125">
        <v>160.4</v>
      </c>
      <c r="IV109" s="125">
        <v>160.9</v>
      </c>
      <c r="IW109" s="125">
        <v>160.6</v>
      </c>
      <c r="IX109" s="125">
        <v>161</v>
      </c>
      <c r="IY109" s="125">
        <v>161.6</v>
      </c>
      <c r="IZ109" s="140">
        <v>162</v>
      </c>
      <c r="JA109" s="137">
        <v>161</v>
      </c>
      <c r="JB109" s="137">
        <v>161</v>
      </c>
      <c r="JC109" s="137">
        <v>160</v>
      </c>
      <c r="JD109" s="137">
        <v>160.4</v>
      </c>
      <c r="JE109" s="137">
        <v>161.1</v>
      </c>
      <c r="JF109" s="138">
        <v>161.30000000000001</v>
      </c>
      <c r="JG109" s="138">
        <v>161.5</v>
      </c>
      <c r="JH109" s="138">
        <v>161.80000000000001</v>
      </c>
      <c r="JI109" s="138">
        <v>162.1</v>
      </c>
      <c r="JJ109" s="128">
        <f t="shared" si="33"/>
        <v>-4.8000000000000114</v>
      </c>
      <c r="JK109" s="141">
        <f t="shared" si="34"/>
        <v>-2.8759736369083352E-2</v>
      </c>
    </row>
    <row r="110" spans="1:271" ht="15.95" thickBot="1">
      <c r="A110" s="113" t="s">
        <v>119</v>
      </c>
      <c r="B110" s="114">
        <v>689</v>
      </c>
      <c r="C110" s="114">
        <v>572</v>
      </c>
      <c r="D110" s="114">
        <v>585.4</v>
      </c>
      <c r="E110" s="114">
        <v>607.9</v>
      </c>
      <c r="F110" s="114">
        <v>620.29999999999995</v>
      </c>
      <c r="G110" s="114">
        <v>631.6</v>
      </c>
      <c r="H110" s="114">
        <v>627.20000000000005</v>
      </c>
      <c r="I110" s="114">
        <v>644.79999999999995</v>
      </c>
      <c r="J110" s="114">
        <v>639.29999999999995</v>
      </c>
      <c r="K110" s="115">
        <v>652.79999999999995</v>
      </c>
      <c r="L110" s="115">
        <v>657.7</v>
      </c>
      <c r="M110" s="116">
        <v>657.3</v>
      </c>
      <c r="N110" s="116">
        <v>656.6</v>
      </c>
      <c r="O110" s="116">
        <v>660.2</v>
      </c>
      <c r="P110" s="116">
        <v>659.6</v>
      </c>
      <c r="Q110" s="117">
        <v>662.1</v>
      </c>
      <c r="R110" s="117">
        <v>664.6</v>
      </c>
      <c r="S110" s="117">
        <v>672.4</v>
      </c>
      <c r="T110" s="117">
        <v>671.6</v>
      </c>
      <c r="U110" s="152">
        <v>676.7</v>
      </c>
      <c r="V110" s="119">
        <v>680</v>
      </c>
      <c r="W110" s="119">
        <v>683.7</v>
      </c>
      <c r="X110" s="120">
        <v>680.2</v>
      </c>
      <c r="Y110" s="119">
        <v>679.7</v>
      </c>
      <c r="Z110" s="121">
        <f t="shared" si="18"/>
        <v>-9.2999999999999545</v>
      </c>
      <c r="AA110" s="122">
        <v>28.7</v>
      </c>
      <c r="AB110" s="122">
        <v>29.3</v>
      </c>
      <c r="AC110" s="122">
        <v>26.2</v>
      </c>
      <c r="AD110" s="122">
        <v>27.2</v>
      </c>
      <c r="AE110" s="122">
        <v>27.1</v>
      </c>
      <c r="AF110" s="122">
        <v>26.6</v>
      </c>
      <c r="AG110" s="122">
        <v>27.4</v>
      </c>
      <c r="AH110" s="122">
        <v>27.4</v>
      </c>
      <c r="AI110" s="122">
        <v>28.1</v>
      </c>
      <c r="AJ110" s="122">
        <v>27.6</v>
      </c>
      <c r="AK110" s="122">
        <v>27.9</v>
      </c>
      <c r="AL110" s="122">
        <v>28</v>
      </c>
      <c r="AM110" s="122">
        <v>28.1</v>
      </c>
      <c r="AN110" s="122">
        <v>27.6</v>
      </c>
      <c r="AO110" s="122">
        <v>27.1</v>
      </c>
      <c r="AP110" s="122">
        <v>27.9</v>
      </c>
      <c r="AQ110" s="122">
        <v>27.9</v>
      </c>
      <c r="AR110" s="123">
        <v>27.4</v>
      </c>
      <c r="AS110" s="123">
        <v>28.2</v>
      </c>
      <c r="AT110" s="123">
        <v>30</v>
      </c>
      <c r="AU110" s="123">
        <v>30.3</v>
      </c>
      <c r="AV110" s="123">
        <v>30.4</v>
      </c>
      <c r="AW110" s="123">
        <v>30.9</v>
      </c>
      <c r="AX110" s="123">
        <v>31.3</v>
      </c>
      <c r="AY110" s="123">
        <v>31.3</v>
      </c>
      <c r="AZ110" s="123">
        <v>31.5</v>
      </c>
      <c r="BA110" s="122">
        <f t="shared" si="19"/>
        <v>2.8000000000000007</v>
      </c>
      <c r="BB110" s="124">
        <f t="shared" si="20"/>
        <v>9.7560975609756129E-2</v>
      </c>
      <c r="BC110" s="125">
        <v>70.8</v>
      </c>
      <c r="BD110" s="125">
        <v>71</v>
      </c>
      <c r="BE110" s="125">
        <v>71.7</v>
      </c>
      <c r="BF110" s="125">
        <v>65.5</v>
      </c>
      <c r="BG110" s="125">
        <v>65.3</v>
      </c>
      <c r="BH110" s="125">
        <v>64.7</v>
      </c>
      <c r="BI110" s="125">
        <v>65.2</v>
      </c>
      <c r="BJ110" s="125">
        <v>64.8</v>
      </c>
      <c r="BK110" s="125">
        <v>65.5</v>
      </c>
      <c r="BL110" s="125">
        <v>66.5</v>
      </c>
      <c r="BM110" s="125">
        <v>66.400000000000006</v>
      </c>
      <c r="BN110" s="125">
        <v>66.400000000000006</v>
      </c>
      <c r="BO110" s="125">
        <v>66.7</v>
      </c>
      <c r="BP110" s="125">
        <v>67.7</v>
      </c>
      <c r="BQ110" s="125">
        <v>67.099999999999994</v>
      </c>
      <c r="BR110" s="125">
        <v>67.099999999999994</v>
      </c>
      <c r="BS110" s="125">
        <v>66.8</v>
      </c>
      <c r="BT110" s="125">
        <v>66.900000000000006</v>
      </c>
      <c r="BU110" s="125">
        <v>66.400000000000006</v>
      </c>
      <c r="BV110" s="125">
        <v>66.900000000000006</v>
      </c>
      <c r="BW110" s="126">
        <v>67.099999999999994</v>
      </c>
      <c r="BX110" s="126">
        <v>66.5</v>
      </c>
      <c r="BY110" s="126">
        <v>68.2</v>
      </c>
      <c r="BZ110" s="126">
        <v>68.599999999999994</v>
      </c>
      <c r="CA110" s="127">
        <v>68.7</v>
      </c>
      <c r="CB110" s="128">
        <v>68.599999999999994</v>
      </c>
      <c r="CC110" s="129">
        <v>68.599999999999994</v>
      </c>
      <c r="CD110" s="128">
        <v>69.099999999999994</v>
      </c>
      <c r="CE110" s="128">
        <v>69.2</v>
      </c>
      <c r="CF110" s="130">
        <f t="shared" si="21"/>
        <v>-1.5999999999999943</v>
      </c>
      <c r="CG110" s="131">
        <f t="shared" si="22"/>
        <v>-5.5749128919860433E-2</v>
      </c>
      <c r="CH110" s="122">
        <v>139.9</v>
      </c>
      <c r="CI110" s="122">
        <v>139.5</v>
      </c>
      <c r="CJ110" s="122">
        <v>118.4</v>
      </c>
      <c r="CK110" s="122">
        <v>115.3</v>
      </c>
      <c r="CL110" s="122">
        <v>121.3</v>
      </c>
      <c r="CM110" s="122">
        <v>123.1</v>
      </c>
      <c r="CN110" s="122">
        <v>125.1</v>
      </c>
      <c r="CO110" s="122">
        <v>126.1</v>
      </c>
      <c r="CP110" s="122">
        <v>126.7</v>
      </c>
      <c r="CQ110" s="122">
        <v>135.6</v>
      </c>
      <c r="CR110" s="122">
        <v>136.69999999999999</v>
      </c>
      <c r="CS110" s="122">
        <v>136.80000000000001</v>
      </c>
      <c r="CT110" s="122">
        <v>138.80000000000001</v>
      </c>
      <c r="CU110" s="122">
        <v>139.1</v>
      </c>
      <c r="CV110" s="122">
        <v>138.5</v>
      </c>
      <c r="CW110" s="122">
        <v>138</v>
      </c>
      <c r="CX110" s="122">
        <v>136.80000000000001</v>
      </c>
      <c r="CY110" s="122">
        <v>137.1</v>
      </c>
      <c r="CZ110" s="122">
        <v>136.69999999999999</v>
      </c>
      <c r="DA110" s="122">
        <v>137.6</v>
      </c>
      <c r="DB110" s="123">
        <v>138.30000000000001</v>
      </c>
      <c r="DC110" s="123">
        <v>137.6</v>
      </c>
      <c r="DD110" s="132">
        <v>139.69999999999999</v>
      </c>
      <c r="DE110" s="133">
        <v>139.19999999999999</v>
      </c>
      <c r="DF110" s="133">
        <v>140.69999999999999</v>
      </c>
      <c r="DG110" s="134">
        <v>141.1</v>
      </c>
      <c r="DH110" s="134">
        <v>140.69999999999999</v>
      </c>
      <c r="DI110" s="135">
        <v>139.69999999999999</v>
      </c>
      <c r="DJ110" s="134">
        <v>139.1</v>
      </c>
      <c r="DK110" s="136">
        <f t="shared" si="23"/>
        <v>-0.80000000000001137</v>
      </c>
      <c r="DL110" s="124">
        <f t="shared" si="24"/>
        <v>-5.7183702644747056E-3</v>
      </c>
      <c r="DM110" s="125">
        <v>34.299999999999997</v>
      </c>
      <c r="DN110" s="125">
        <v>34.700000000000003</v>
      </c>
      <c r="DO110" s="125">
        <v>34</v>
      </c>
      <c r="DP110" s="125">
        <v>34</v>
      </c>
      <c r="DQ110" s="125">
        <v>34.299999999999997</v>
      </c>
      <c r="DR110" s="125">
        <v>34.799999999999997</v>
      </c>
      <c r="DS110" s="125">
        <v>35.200000000000003</v>
      </c>
      <c r="DT110" s="125">
        <v>35.6</v>
      </c>
      <c r="DU110" s="125">
        <v>35.9</v>
      </c>
      <c r="DV110" s="125">
        <v>33.799999999999997</v>
      </c>
      <c r="DW110" s="125">
        <v>33.9</v>
      </c>
      <c r="DX110" s="125">
        <v>33.799999999999997</v>
      </c>
      <c r="DY110" s="125">
        <v>34.200000000000003</v>
      </c>
      <c r="DZ110" s="125">
        <v>34.4</v>
      </c>
      <c r="EA110" s="125">
        <v>34.299999999999997</v>
      </c>
      <c r="EB110" s="125">
        <v>34.200000000000003</v>
      </c>
      <c r="EC110" s="125">
        <v>33.9</v>
      </c>
      <c r="ED110" s="125">
        <v>33.799999999999997</v>
      </c>
      <c r="EE110" s="125">
        <v>33.299999999999997</v>
      </c>
      <c r="EF110" s="125">
        <v>33.799999999999997</v>
      </c>
      <c r="EG110" s="126">
        <v>34.1</v>
      </c>
      <c r="EH110" s="126">
        <v>34.299999999999997</v>
      </c>
      <c r="EI110" s="127">
        <v>35</v>
      </c>
      <c r="EJ110" s="137">
        <v>35</v>
      </c>
      <c r="EK110" s="137">
        <v>35</v>
      </c>
      <c r="EL110" s="138">
        <v>34.799999999999997</v>
      </c>
      <c r="EM110" s="138">
        <v>34.9</v>
      </c>
      <c r="EN110" s="138">
        <v>35</v>
      </c>
      <c r="EO110" s="138">
        <v>34.799999999999997</v>
      </c>
      <c r="EP110" s="130">
        <f t="shared" si="25"/>
        <v>0.5</v>
      </c>
      <c r="EQ110" s="131">
        <f t="shared" si="26"/>
        <v>1.457725947521866E-2</v>
      </c>
      <c r="ER110" s="122">
        <v>85</v>
      </c>
      <c r="ES110" s="122">
        <v>76.3</v>
      </c>
      <c r="ET110" s="122">
        <v>75.3</v>
      </c>
      <c r="EU110" s="122">
        <v>75.7</v>
      </c>
      <c r="EV110" s="122">
        <v>75</v>
      </c>
      <c r="EW110" s="122">
        <v>76.099999999999994</v>
      </c>
      <c r="EX110" s="122">
        <v>76.900000000000006</v>
      </c>
      <c r="EY110" s="122">
        <v>78.3</v>
      </c>
      <c r="EZ110" s="122">
        <v>78.8</v>
      </c>
      <c r="FA110" s="122">
        <v>83.8</v>
      </c>
      <c r="FB110" s="122">
        <v>84.5</v>
      </c>
      <c r="FC110" s="122">
        <v>87.4</v>
      </c>
      <c r="FD110" s="122">
        <v>87.5</v>
      </c>
      <c r="FE110" s="122">
        <v>88.5</v>
      </c>
      <c r="FF110" s="122">
        <v>85.7</v>
      </c>
      <c r="FG110" s="122">
        <v>84.3</v>
      </c>
      <c r="FH110" s="122">
        <v>83.7</v>
      </c>
      <c r="FI110" s="122">
        <v>84.4</v>
      </c>
      <c r="FJ110" s="122">
        <v>84.8</v>
      </c>
      <c r="FK110" s="122">
        <v>84.9</v>
      </c>
      <c r="FL110" s="123">
        <v>86</v>
      </c>
      <c r="FM110" s="123">
        <v>86.8</v>
      </c>
      <c r="FN110" s="123">
        <v>92.1</v>
      </c>
      <c r="FO110" s="123">
        <v>93.5</v>
      </c>
      <c r="FP110" s="132">
        <v>200.6</v>
      </c>
      <c r="FQ110" s="134">
        <v>93.7</v>
      </c>
      <c r="FR110" s="134">
        <v>94.1</v>
      </c>
      <c r="FS110" s="135">
        <v>93.5</v>
      </c>
      <c r="FT110" s="134">
        <v>93.3</v>
      </c>
      <c r="FU110" s="139">
        <f t="shared" si="27"/>
        <v>8.2999999999999972</v>
      </c>
      <c r="FV110" s="124">
        <f t="shared" si="28"/>
        <v>9.7647058823529378E-2</v>
      </c>
      <c r="FW110" s="125">
        <v>126.6</v>
      </c>
      <c r="FX110" s="125">
        <v>123.3</v>
      </c>
      <c r="FY110" s="125">
        <v>109</v>
      </c>
      <c r="FZ110" s="125">
        <v>111.7</v>
      </c>
      <c r="GA110" s="125">
        <v>120.9</v>
      </c>
      <c r="GB110" s="125">
        <v>121.2</v>
      </c>
      <c r="GC110" s="125">
        <v>122.1</v>
      </c>
      <c r="GD110" s="125">
        <v>119.1</v>
      </c>
      <c r="GE110" s="125">
        <v>118.3</v>
      </c>
      <c r="GF110" s="125">
        <v>118.6</v>
      </c>
      <c r="GG110" s="125">
        <v>116.9</v>
      </c>
      <c r="GH110" s="125">
        <v>116.9</v>
      </c>
      <c r="GI110" s="125">
        <v>117.4</v>
      </c>
      <c r="GJ110" s="125">
        <v>118.5</v>
      </c>
      <c r="GK110" s="125">
        <v>118.7</v>
      </c>
      <c r="GL110" s="125">
        <v>119.1</v>
      </c>
      <c r="GM110" s="125">
        <v>118.9</v>
      </c>
      <c r="GN110" s="125">
        <v>119.1</v>
      </c>
      <c r="GO110" s="125">
        <v>119.7</v>
      </c>
      <c r="GP110" s="125">
        <v>119.2</v>
      </c>
      <c r="GQ110" s="126">
        <v>119.5</v>
      </c>
      <c r="GR110" s="126">
        <v>119.8</v>
      </c>
      <c r="GS110" s="127">
        <v>121.2</v>
      </c>
      <c r="GT110" s="137">
        <v>119.7</v>
      </c>
      <c r="GU110" s="137">
        <v>121.5</v>
      </c>
      <c r="GV110" s="138">
        <v>121</v>
      </c>
      <c r="GW110" s="138">
        <v>121.7</v>
      </c>
      <c r="GX110" s="138">
        <v>120.9</v>
      </c>
      <c r="GY110" s="138">
        <v>120.8</v>
      </c>
      <c r="GZ110" s="130">
        <f t="shared" si="29"/>
        <v>-5.7999999999999972</v>
      </c>
      <c r="HA110" s="131">
        <f t="shared" si="30"/>
        <v>-4.5813586097946266E-2</v>
      </c>
      <c r="HB110" s="122">
        <v>73.8</v>
      </c>
      <c r="HC110" s="122">
        <v>70.2</v>
      </c>
      <c r="HD110" s="122">
        <v>28.2</v>
      </c>
      <c r="HE110" s="122">
        <v>36.6</v>
      </c>
      <c r="HF110" s="122">
        <v>44.4</v>
      </c>
      <c r="HG110" s="122">
        <v>49.4</v>
      </c>
      <c r="HH110" s="122">
        <v>52.3</v>
      </c>
      <c r="HI110" s="122">
        <v>56.2</v>
      </c>
      <c r="HJ110" s="122">
        <v>55.3</v>
      </c>
      <c r="HK110" s="122">
        <v>61.5</v>
      </c>
      <c r="HL110" s="122">
        <v>59.2</v>
      </c>
      <c r="HM110" s="122">
        <v>61</v>
      </c>
      <c r="HN110" s="122">
        <v>61.4</v>
      </c>
      <c r="HO110" s="122">
        <v>62.1</v>
      </c>
      <c r="HP110" s="122">
        <v>64.7</v>
      </c>
      <c r="HQ110" s="122">
        <v>65.8</v>
      </c>
      <c r="HR110" s="122">
        <v>66.7</v>
      </c>
      <c r="HS110" s="122">
        <v>68.3</v>
      </c>
      <c r="HT110" s="122">
        <v>67.099999999999994</v>
      </c>
      <c r="HU110" s="122">
        <v>69.3</v>
      </c>
      <c r="HV110" s="123">
        <v>70.2</v>
      </c>
      <c r="HW110" s="123">
        <v>71</v>
      </c>
      <c r="HX110" s="132">
        <v>66.8</v>
      </c>
      <c r="HY110" s="133">
        <v>64.099999999999994</v>
      </c>
      <c r="HZ110" s="133">
        <v>65.7</v>
      </c>
      <c r="IA110" s="134">
        <v>68.5</v>
      </c>
      <c r="IB110" s="134">
        <v>70.5</v>
      </c>
      <c r="IC110" s="134">
        <v>69.099999999999994</v>
      </c>
      <c r="ID110" s="134">
        <v>68.900000000000006</v>
      </c>
      <c r="IE110" s="139">
        <f t="shared" si="31"/>
        <v>-4.8999999999999915</v>
      </c>
      <c r="IF110" s="124">
        <f t="shared" si="32"/>
        <v>-6.6395663956639456E-2</v>
      </c>
      <c r="IG110" s="125">
        <v>90.8</v>
      </c>
      <c r="IH110" s="125">
        <v>88.9</v>
      </c>
      <c r="II110" s="125">
        <v>82.2</v>
      </c>
      <c r="IJ110" s="125">
        <v>82</v>
      </c>
      <c r="IK110" s="125">
        <v>82.7</v>
      </c>
      <c r="IL110" s="125">
        <v>85.4</v>
      </c>
      <c r="IM110" s="125">
        <v>88</v>
      </c>
      <c r="IN110" s="125">
        <v>84.3</v>
      </c>
      <c r="IO110" s="125">
        <v>80.8</v>
      </c>
      <c r="IP110" s="125">
        <v>82.8</v>
      </c>
      <c r="IQ110" s="125">
        <v>79.400000000000006</v>
      </c>
      <c r="IR110" s="125">
        <v>84.3</v>
      </c>
      <c r="IS110" s="125">
        <v>84.7</v>
      </c>
      <c r="IT110" s="125">
        <v>85</v>
      </c>
      <c r="IU110" s="125">
        <v>85</v>
      </c>
      <c r="IV110" s="125">
        <v>85.5</v>
      </c>
      <c r="IW110" s="125">
        <v>84</v>
      </c>
      <c r="IX110" s="125">
        <v>87</v>
      </c>
      <c r="IY110" s="125">
        <v>86.8</v>
      </c>
      <c r="IZ110" s="140">
        <v>86.1</v>
      </c>
      <c r="JA110" s="137">
        <v>85.8</v>
      </c>
      <c r="JB110" s="137">
        <v>85.3</v>
      </c>
      <c r="JC110" s="137">
        <v>83.7</v>
      </c>
      <c r="JD110" s="137">
        <v>85.4</v>
      </c>
      <c r="JE110" s="137">
        <v>84.4</v>
      </c>
      <c r="JF110" s="138">
        <v>84.2</v>
      </c>
      <c r="JG110" s="138">
        <v>84.9</v>
      </c>
      <c r="JH110" s="138">
        <v>84.5</v>
      </c>
      <c r="JI110" s="138">
        <v>85</v>
      </c>
      <c r="JJ110" s="128">
        <f t="shared" si="33"/>
        <v>-5.7999999999999972</v>
      </c>
      <c r="JK110" s="141">
        <f t="shared" si="34"/>
        <v>-6.3876651982378824E-2</v>
      </c>
    </row>
    <row r="111" spans="1:271" ht="15.95" thickBot="1">
      <c r="A111" s="113" t="s">
        <v>120</v>
      </c>
      <c r="B111" s="114">
        <v>4229.6000000000004</v>
      </c>
      <c r="C111" s="114">
        <v>3410.6</v>
      </c>
      <c r="D111" s="114">
        <v>3499.5</v>
      </c>
      <c r="E111" s="114">
        <v>3622</v>
      </c>
      <c r="F111" s="114">
        <v>3754</v>
      </c>
      <c r="G111" s="114">
        <v>3892.1</v>
      </c>
      <c r="H111" s="114">
        <v>3889.2</v>
      </c>
      <c r="I111" s="114">
        <v>3871</v>
      </c>
      <c r="J111" s="114">
        <v>3864.9</v>
      </c>
      <c r="K111" s="115">
        <v>3876.5</v>
      </c>
      <c r="L111" s="115">
        <v>3896.9</v>
      </c>
      <c r="M111" s="116">
        <v>3901.8</v>
      </c>
      <c r="N111" s="116">
        <v>3919</v>
      </c>
      <c r="O111" s="116">
        <v>3960.7</v>
      </c>
      <c r="P111" s="116">
        <v>3979</v>
      </c>
      <c r="Q111" s="117">
        <v>4005.3</v>
      </c>
      <c r="R111" s="117">
        <v>4035.1</v>
      </c>
      <c r="S111" s="117">
        <v>4116.8</v>
      </c>
      <c r="T111" s="117">
        <v>4128.2</v>
      </c>
      <c r="U111" s="118">
        <v>4157.3999999999996</v>
      </c>
      <c r="V111" s="119">
        <v>4176.7</v>
      </c>
      <c r="W111" s="119">
        <v>4192.3999999999996</v>
      </c>
      <c r="X111" s="120">
        <v>4203</v>
      </c>
      <c r="Y111" s="119">
        <v>4212.8</v>
      </c>
      <c r="Z111" s="121">
        <f t="shared" si="18"/>
        <v>-16.800000000000182</v>
      </c>
      <c r="AA111" s="122">
        <v>163.5</v>
      </c>
      <c r="AB111" s="122">
        <v>166.2</v>
      </c>
      <c r="AC111" s="122">
        <v>121.9</v>
      </c>
      <c r="AD111" s="122">
        <v>136.9</v>
      </c>
      <c r="AE111" s="122">
        <v>147.19999999999999</v>
      </c>
      <c r="AF111" s="122">
        <v>146.19999999999999</v>
      </c>
      <c r="AG111" s="122">
        <v>149.4</v>
      </c>
      <c r="AH111" s="122">
        <v>150.80000000000001</v>
      </c>
      <c r="AI111" s="122">
        <v>151.5</v>
      </c>
      <c r="AJ111" s="122">
        <v>149.5</v>
      </c>
      <c r="AK111" s="122">
        <v>145.1</v>
      </c>
      <c r="AL111" s="122">
        <v>147.5</v>
      </c>
      <c r="AM111" s="122">
        <v>146.9</v>
      </c>
      <c r="AN111" s="122">
        <v>145.69999999999999</v>
      </c>
      <c r="AO111" s="122">
        <v>149.19999999999999</v>
      </c>
      <c r="AP111" s="122">
        <v>149.6</v>
      </c>
      <c r="AQ111" s="122">
        <v>151.9</v>
      </c>
      <c r="AR111" s="123">
        <v>154.4</v>
      </c>
      <c r="AS111" s="123">
        <v>152.4</v>
      </c>
      <c r="AT111" s="123">
        <v>161.30000000000001</v>
      </c>
      <c r="AU111" s="123">
        <v>161.4</v>
      </c>
      <c r="AV111" s="123">
        <v>162.6</v>
      </c>
      <c r="AW111" s="123">
        <v>162.19999999999999</v>
      </c>
      <c r="AX111" s="123">
        <v>158.6</v>
      </c>
      <c r="AY111" s="123">
        <v>157.4</v>
      </c>
      <c r="AZ111" s="123">
        <v>155.19999999999999</v>
      </c>
      <c r="BA111" s="122">
        <f t="shared" si="19"/>
        <v>-8.3000000000000114</v>
      </c>
      <c r="BB111" s="124">
        <f t="shared" si="20"/>
        <v>-5.0764525993883862E-2</v>
      </c>
      <c r="BC111" s="125">
        <v>251.3</v>
      </c>
      <c r="BD111" s="125">
        <v>253</v>
      </c>
      <c r="BE111" s="125">
        <v>251.7</v>
      </c>
      <c r="BF111" s="125">
        <v>216.6</v>
      </c>
      <c r="BG111" s="125">
        <v>239</v>
      </c>
      <c r="BH111" s="125">
        <v>240.3</v>
      </c>
      <c r="BI111" s="125">
        <v>241.2</v>
      </c>
      <c r="BJ111" s="125">
        <v>241.5</v>
      </c>
      <c r="BK111" s="125">
        <v>242.9</v>
      </c>
      <c r="BL111" s="125">
        <v>238.5</v>
      </c>
      <c r="BM111" s="125">
        <v>238.8</v>
      </c>
      <c r="BN111" s="125">
        <v>239</v>
      </c>
      <c r="BO111" s="125">
        <v>240.2</v>
      </c>
      <c r="BP111" s="125">
        <v>242.4</v>
      </c>
      <c r="BQ111" s="125">
        <v>241.8</v>
      </c>
      <c r="BR111" s="125">
        <v>242.6</v>
      </c>
      <c r="BS111" s="125">
        <v>242.7</v>
      </c>
      <c r="BT111" s="125">
        <v>244.4</v>
      </c>
      <c r="BU111" s="125">
        <v>245.8</v>
      </c>
      <c r="BV111" s="125">
        <v>247</v>
      </c>
      <c r="BW111" s="126">
        <v>248.1</v>
      </c>
      <c r="BX111" s="126">
        <v>249.7</v>
      </c>
      <c r="BY111" s="126">
        <v>243.1</v>
      </c>
      <c r="BZ111" s="126">
        <v>241.9</v>
      </c>
      <c r="CA111" s="127">
        <v>243</v>
      </c>
      <c r="CB111" s="128">
        <v>244.5</v>
      </c>
      <c r="CC111" s="129">
        <v>246</v>
      </c>
      <c r="CD111" s="128">
        <v>244.5</v>
      </c>
      <c r="CE111" s="128">
        <v>246.1</v>
      </c>
      <c r="CF111" s="130">
        <f t="shared" si="21"/>
        <v>-5.2000000000000171</v>
      </c>
      <c r="CG111" s="131">
        <f t="shared" si="22"/>
        <v>-3.180428134556585E-2</v>
      </c>
      <c r="CH111" s="122">
        <v>890.6</v>
      </c>
      <c r="CI111" s="122">
        <v>889.8</v>
      </c>
      <c r="CJ111" s="122">
        <v>737.4</v>
      </c>
      <c r="CK111" s="122">
        <v>753.9</v>
      </c>
      <c r="CL111" s="122">
        <v>794.2</v>
      </c>
      <c r="CM111" s="122">
        <v>827.7</v>
      </c>
      <c r="CN111" s="122">
        <v>838.8</v>
      </c>
      <c r="CO111" s="122">
        <v>848.7</v>
      </c>
      <c r="CP111" s="122">
        <v>845.5</v>
      </c>
      <c r="CQ111" s="122">
        <v>851.2</v>
      </c>
      <c r="CR111" s="122">
        <v>848.1</v>
      </c>
      <c r="CS111" s="122">
        <v>842.5</v>
      </c>
      <c r="CT111" s="122">
        <v>843.3</v>
      </c>
      <c r="CU111" s="122">
        <v>845.8</v>
      </c>
      <c r="CV111" s="122">
        <v>844.8</v>
      </c>
      <c r="CW111" s="122">
        <v>850</v>
      </c>
      <c r="CX111" s="122">
        <v>858.7</v>
      </c>
      <c r="CY111" s="122">
        <v>864.3</v>
      </c>
      <c r="CZ111" s="122">
        <v>864.8</v>
      </c>
      <c r="DA111" s="122">
        <v>868.2</v>
      </c>
      <c r="DB111" s="123">
        <v>875.1</v>
      </c>
      <c r="DC111" s="123">
        <v>882.3</v>
      </c>
      <c r="DD111" s="132">
        <v>880.4</v>
      </c>
      <c r="DE111" s="133">
        <v>887</v>
      </c>
      <c r="DF111" s="133">
        <v>896.5</v>
      </c>
      <c r="DG111" s="134">
        <v>901.7</v>
      </c>
      <c r="DH111" s="134">
        <v>904.4</v>
      </c>
      <c r="DI111" s="135">
        <v>903.9</v>
      </c>
      <c r="DJ111" s="134">
        <v>908.1</v>
      </c>
      <c r="DK111" s="136">
        <f t="shared" si="23"/>
        <v>17.5</v>
      </c>
      <c r="DL111" s="124">
        <f t="shared" si="24"/>
        <v>1.9649674376824612E-2</v>
      </c>
      <c r="DM111" s="125">
        <v>252.2</v>
      </c>
      <c r="DN111" s="125">
        <v>250.6</v>
      </c>
      <c r="DO111" s="125">
        <v>237.6</v>
      </c>
      <c r="DP111" s="125">
        <v>238.4</v>
      </c>
      <c r="DQ111" s="125">
        <v>236.8</v>
      </c>
      <c r="DR111" s="125">
        <v>239.3</v>
      </c>
      <c r="DS111" s="125">
        <v>241.2</v>
      </c>
      <c r="DT111" s="125">
        <v>242.7</v>
      </c>
      <c r="DU111" s="125">
        <v>246.6</v>
      </c>
      <c r="DV111" s="125">
        <v>245.3</v>
      </c>
      <c r="DW111" s="125">
        <v>244.3</v>
      </c>
      <c r="DX111" s="125">
        <v>248.5</v>
      </c>
      <c r="DY111" s="125">
        <v>249.3</v>
      </c>
      <c r="DZ111" s="125">
        <v>249.5</v>
      </c>
      <c r="EA111" s="125">
        <v>248.7</v>
      </c>
      <c r="EB111" s="125">
        <v>247.8</v>
      </c>
      <c r="EC111" s="125">
        <v>246.7</v>
      </c>
      <c r="ED111" s="125">
        <v>246</v>
      </c>
      <c r="EE111" s="125">
        <v>246.4</v>
      </c>
      <c r="EF111" s="125">
        <v>246.4</v>
      </c>
      <c r="EG111" s="126">
        <v>247.8</v>
      </c>
      <c r="EH111" s="126">
        <v>248.6</v>
      </c>
      <c r="EI111" s="127">
        <v>253.9</v>
      </c>
      <c r="EJ111" s="137">
        <v>256.8</v>
      </c>
      <c r="EK111" s="137">
        <v>256.8</v>
      </c>
      <c r="EL111" s="138">
        <v>258</v>
      </c>
      <c r="EM111" s="138">
        <v>258.8</v>
      </c>
      <c r="EN111" s="138">
        <v>262.10000000000002</v>
      </c>
      <c r="EO111" s="138">
        <v>259.39999999999998</v>
      </c>
      <c r="EP111" s="130">
        <f t="shared" si="25"/>
        <v>7.1999999999999886</v>
      </c>
      <c r="EQ111" s="131">
        <f t="shared" si="26"/>
        <v>2.8548770816812011E-2</v>
      </c>
      <c r="ER111" s="122">
        <v>687.6</v>
      </c>
      <c r="ES111" s="122">
        <v>590.1</v>
      </c>
      <c r="ET111" s="122">
        <v>592.1</v>
      </c>
      <c r="EU111" s="122">
        <v>599</v>
      </c>
      <c r="EV111" s="122">
        <v>604.6</v>
      </c>
      <c r="EW111" s="122">
        <v>621.9</v>
      </c>
      <c r="EX111" s="122">
        <v>622.79999999999995</v>
      </c>
      <c r="EY111" s="122">
        <v>629.6</v>
      </c>
      <c r="EZ111" s="122">
        <v>631</v>
      </c>
      <c r="FA111" s="122">
        <v>645.29999999999995</v>
      </c>
      <c r="FB111" s="122">
        <v>648.79999999999995</v>
      </c>
      <c r="FC111" s="122">
        <v>649.29999999999995</v>
      </c>
      <c r="FD111" s="122">
        <v>653.29999999999995</v>
      </c>
      <c r="FE111" s="122">
        <v>655.29999999999995</v>
      </c>
      <c r="FF111" s="122">
        <v>654.6</v>
      </c>
      <c r="FG111" s="122">
        <v>657.2</v>
      </c>
      <c r="FH111" s="122">
        <v>659</v>
      </c>
      <c r="FI111" s="122">
        <v>668.9</v>
      </c>
      <c r="FJ111" s="122">
        <v>673.2</v>
      </c>
      <c r="FK111" s="122">
        <v>679.9</v>
      </c>
      <c r="FL111" s="123">
        <v>691.3</v>
      </c>
      <c r="FM111" s="123">
        <v>701</v>
      </c>
      <c r="FN111" s="123">
        <v>704.8</v>
      </c>
      <c r="FO111" s="123">
        <v>703.6</v>
      </c>
      <c r="FP111" s="132">
        <v>93.2</v>
      </c>
      <c r="FQ111" s="134">
        <v>711.2</v>
      </c>
      <c r="FR111" s="134">
        <v>712.2</v>
      </c>
      <c r="FS111" s="135">
        <v>711.5</v>
      </c>
      <c r="FT111" s="134">
        <v>708.9</v>
      </c>
      <c r="FU111" s="139">
        <f t="shared" si="27"/>
        <v>21.299999999999955</v>
      </c>
      <c r="FV111" s="124">
        <f t="shared" si="28"/>
        <v>3.097731239092489E-2</v>
      </c>
      <c r="FW111" s="125">
        <v>731.4</v>
      </c>
      <c r="FX111" s="125">
        <v>721</v>
      </c>
      <c r="FY111" s="125">
        <v>600</v>
      </c>
      <c r="FZ111" s="125">
        <v>603.20000000000005</v>
      </c>
      <c r="GA111" s="125">
        <v>632.79999999999995</v>
      </c>
      <c r="GB111" s="125">
        <v>648.79999999999995</v>
      </c>
      <c r="GC111" s="125">
        <v>660.4</v>
      </c>
      <c r="GD111" s="125">
        <v>666.1</v>
      </c>
      <c r="GE111" s="125">
        <v>668.8</v>
      </c>
      <c r="GF111" s="125">
        <v>665.3</v>
      </c>
      <c r="GG111" s="125">
        <v>665</v>
      </c>
      <c r="GH111" s="125">
        <v>666.3</v>
      </c>
      <c r="GI111" s="125">
        <v>669.6</v>
      </c>
      <c r="GJ111" s="125">
        <v>673.1</v>
      </c>
      <c r="GK111" s="125">
        <v>674.2</v>
      </c>
      <c r="GL111" s="125">
        <v>678.7</v>
      </c>
      <c r="GM111" s="125">
        <v>685.3</v>
      </c>
      <c r="GN111" s="125">
        <v>685.4</v>
      </c>
      <c r="GO111" s="125">
        <v>686.9</v>
      </c>
      <c r="GP111" s="125">
        <v>686.3</v>
      </c>
      <c r="GQ111" s="126">
        <v>688.9</v>
      </c>
      <c r="GR111" s="126">
        <v>693.7</v>
      </c>
      <c r="GS111" s="127">
        <v>700.5</v>
      </c>
      <c r="GT111" s="137">
        <v>701.4</v>
      </c>
      <c r="GU111" s="137">
        <v>705.7</v>
      </c>
      <c r="GV111" s="138">
        <v>708.8</v>
      </c>
      <c r="GW111" s="138">
        <v>713.2</v>
      </c>
      <c r="GX111" s="138">
        <v>716.2</v>
      </c>
      <c r="GY111" s="138">
        <v>720</v>
      </c>
      <c r="GZ111" s="130">
        <f t="shared" si="29"/>
        <v>-11.399999999999977</v>
      </c>
      <c r="HA111" s="131">
        <f t="shared" si="30"/>
        <v>-1.5586546349466745E-2</v>
      </c>
      <c r="HB111" s="122">
        <v>400</v>
      </c>
      <c r="HC111" s="122">
        <v>379.5</v>
      </c>
      <c r="HD111" s="122">
        <v>145.1</v>
      </c>
      <c r="HE111" s="122">
        <v>175.3</v>
      </c>
      <c r="HF111" s="122">
        <v>209.4</v>
      </c>
      <c r="HG111" s="122">
        <v>259.60000000000002</v>
      </c>
      <c r="HH111" s="122">
        <v>270.89999999999998</v>
      </c>
      <c r="HI111" s="122">
        <v>293.8</v>
      </c>
      <c r="HJ111" s="122">
        <v>300.3</v>
      </c>
      <c r="HK111" s="122">
        <v>294.7</v>
      </c>
      <c r="HL111" s="122">
        <v>289.10000000000002</v>
      </c>
      <c r="HM111" s="122">
        <v>293.10000000000002</v>
      </c>
      <c r="HN111" s="122">
        <v>299.10000000000002</v>
      </c>
      <c r="HO111" s="122">
        <v>304.5</v>
      </c>
      <c r="HP111" s="122">
        <v>307.7</v>
      </c>
      <c r="HQ111" s="122">
        <v>312.60000000000002</v>
      </c>
      <c r="HR111" s="122">
        <v>315</v>
      </c>
      <c r="HS111" s="122">
        <v>316.5</v>
      </c>
      <c r="HT111" s="122">
        <v>318.8</v>
      </c>
      <c r="HU111" s="122">
        <v>321.89999999999998</v>
      </c>
      <c r="HV111" s="123">
        <v>327.2</v>
      </c>
      <c r="HW111" s="123">
        <v>332.7</v>
      </c>
      <c r="HX111" s="132">
        <v>360.7</v>
      </c>
      <c r="HY111" s="133">
        <v>363.5</v>
      </c>
      <c r="HZ111" s="133">
        <v>367.8</v>
      </c>
      <c r="IA111" s="134">
        <v>373.4</v>
      </c>
      <c r="IB111" s="134">
        <v>379.7</v>
      </c>
      <c r="IC111" s="134">
        <v>385.9</v>
      </c>
      <c r="ID111" s="134">
        <v>393.5</v>
      </c>
      <c r="IE111" s="139">
        <f t="shared" si="31"/>
        <v>-6.5</v>
      </c>
      <c r="IF111" s="124">
        <f t="shared" si="32"/>
        <v>-1.6250000000000001E-2</v>
      </c>
      <c r="IG111" s="125">
        <v>605.70000000000005</v>
      </c>
      <c r="IH111" s="125">
        <v>587.4</v>
      </c>
      <c r="II111" s="125">
        <v>581</v>
      </c>
      <c r="IJ111" s="125">
        <v>576.1</v>
      </c>
      <c r="IK111" s="125">
        <v>572.20000000000005</v>
      </c>
      <c r="IL111" s="125">
        <v>556</v>
      </c>
      <c r="IM111" s="125">
        <v>578.1</v>
      </c>
      <c r="IN111" s="125">
        <v>597.5</v>
      </c>
      <c r="IO111" s="125">
        <v>579</v>
      </c>
      <c r="IP111" s="125">
        <v>569</v>
      </c>
      <c r="IQ111" s="125">
        <v>568.1</v>
      </c>
      <c r="IR111" s="125">
        <v>566.9</v>
      </c>
      <c r="IS111" s="125">
        <v>565.5</v>
      </c>
      <c r="IT111" s="125">
        <v>566.4</v>
      </c>
      <c r="IU111" s="125">
        <v>567.4</v>
      </c>
      <c r="IV111" s="125">
        <v>568.79999999999995</v>
      </c>
      <c r="IW111" s="125">
        <v>570.29999999999995</v>
      </c>
      <c r="IX111" s="125">
        <v>567.79999999999995</v>
      </c>
      <c r="IY111" s="125">
        <v>578.29999999999995</v>
      </c>
      <c r="IZ111" s="140">
        <v>588.20000000000005</v>
      </c>
      <c r="JA111" s="137">
        <v>585.9</v>
      </c>
      <c r="JB111" s="137">
        <v>584.20000000000005</v>
      </c>
      <c r="JC111" s="137">
        <v>581.20000000000005</v>
      </c>
      <c r="JD111" s="137">
        <v>581.20000000000005</v>
      </c>
      <c r="JE111" s="137">
        <v>582.1</v>
      </c>
      <c r="JF111" s="138">
        <v>582.29999999999995</v>
      </c>
      <c r="JG111" s="138">
        <v>583.4</v>
      </c>
      <c r="JH111" s="138">
        <v>582.70000000000005</v>
      </c>
      <c r="JI111" s="138">
        <v>582.9</v>
      </c>
      <c r="JJ111" s="128">
        <f t="shared" si="33"/>
        <v>-22.800000000000068</v>
      </c>
      <c r="JK111" s="141">
        <f t="shared" si="34"/>
        <v>-3.7642397226349787E-2</v>
      </c>
    </row>
    <row r="112" spans="1:271" ht="15.95" thickBot="1">
      <c r="A112" s="113" t="s">
        <v>121</v>
      </c>
      <c r="B112" s="114">
        <v>861.9</v>
      </c>
      <c r="C112" s="114">
        <v>762.3</v>
      </c>
      <c r="D112" s="114">
        <v>768.6</v>
      </c>
      <c r="E112" s="114">
        <v>792.8</v>
      </c>
      <c r="F112" s="114">
        <v>788.5</v>
      </c>
      <c r="G112" s="114">
        <v>802.5</v>
      </c>
      <c r="H112" s="114">
        <v>804.5</v>
      </c>
      <c r="I112" s="114">
        <v>785.6</v>
      </c>
      <c r="J112" s="114">
        <v>778.4</v>
      </c>
      <c r="K112" s="115">
        <v>783.6</v>
      </c>
      <c r="L112" s="115">
        <v>791.9</v>
      </c>
      <c r="M112" s="116">
        <v>789.2</v>
      </c>
      <c r="N112" s="116">
        <v>797.2</v>
      </c>
      <c r="O112" s="116">
        <v>806.1</v>
      </c>
      <c r="P112" s="116">
        <v>810.7</v>
      </c>
      <c r="Q112" s="117">
        <v>812.4</v>
      </c>
      <c r="R112" s="117">
        <v>819.2</v>
      </c>
      <c r="S112" s="117">
        <v>833.8</v>
      </c>
      <c r="T112" s="117">
        <v>836.1</v>
      </c>
      <c r="U112" s="118">
        <v>842.5</v>
      </c>
      <c r="V112" s="119">
        <v>845.1</v>
      </c>
      <c r="W112" s="119">
        <v>846.8</v>
      </c>
      <c r="X112" s="120">
        <v>846</v>
      </c>
      <c r="Y112" s="119">
        <v>848</v>
      </c>
      <c r="Z112" s="121">
        <f t="shared" si="18"/>
        <v>-13.899999999999977</v>
      </c>
      <c r="AA112" s="122">
        <v>52</v>
      </c>
      <c r="AB112" s="122">
        <v>54.4</v>
      </c>
      <c r="AC112" s="122">
        <v>49.3</v>
      </c>
      <c r="AD112" s="122">
        <v>49.3</v>
      </c>
      <c r="AE112" s="122">
        <v>46</v>
      </c>
      <c r="AF112" s="122">
        <v>49.1</v>
      </c>
      <c r="AG112" s="122">
        <v>48.5</v>
      </c>
      <c r="AH112" s="122">
        <v>48</v>
      </c>
      <c r="AI112" s="122">
        <v>47.7</v>
      </c>
      <c r="AJ112" s="122">
        <v>48.2</v>
      </c>
      <c r="AK112" s="122">
        <v>48.9</v>
      </c>
      <c r="AL112" s="122">
        <v>48.7</v>
      </c>
      <c r="AM112" s="122">
        <v>48.1</v>
      </c>
      <c r="AN112" s="122">
        <v>48.6</v>
      </c>
      <c r="AO112" s="122">
        <v>48.5</v>
      </c>
      <c r="AP112" s="122">
        <v>49.1</v>
      </c>
      <c r="AQ112" s="122">
        <v>49.1</v>
      </c>
      <c r="AR112" s="123">
        <v>49.4</v>
      </c>
      <c r="AS112" s="123">
        <v>49.5</v>
      </c>
      <c r="AT112" s="123">
        <v>50.1</v>
      </c>
      <c r="AU112" s="123">
        <v>49.5</v>
      </c>
      <c r="AV112" s="123">
        <v>51</v>
      </c>
      <c r="AW112" s="123">
        <v>52.4</v>
      </c>
      <c r="AX112" s="123">
        <v>52.3</v>
      </c>
      <c r="AY112" s="123">
        <v>53.1</v>
      </c>
      <c r="AZ112" s="123">
        <v>53.7</v>
      </c>
      <c r="BA112" s="122">
        <f t="shared" si="19"/>
        <v>1.7000000000000028</v>
      </c>
      <c r="BB112" s="124">
        <f t="shared" si="20"/>
        <v>3.269230769230775E-2</v>
      </c>
      <c r="BC112" s="125">
        <v>28.9</v>
      </c>
      <c r="BD112" s="125">
        <v>28.7</v>
      </c>
      <c r="BE112" s="125">
        <v>28.5</v>
      </c>
      <c r="BF112" s="125">
        <v>23.4</v>
      </c>
      <c r="BG112" s="125">
        <v>26</v>
      </c>
      <c r="BH112" s="125">
        <v>26.2</v>
      </c>
      <c r="BI112" s="125">
        <v>26.9</v>
      </c>
      <c r="BJ112" s="125">
        <v>27.3</v>
      </c>
      <c r="BK112" s="125">
        <v>26.9</v>
      </c>
      <c r="BL112" s="125">
        <v>26</v>
      </c>
      <c r="BM112" s="125">
        <v>25.7</v>
      </c>
      <c r="BN112" s="125">
        <v>26</v>
      </c>
      <c r="BO112" s="125">
        <v>26.5</v>
      </c>
      <c r="BP112" s="125">
        <v>26.7</v>
      </c>
      <c r="BQ112" s="125">
        <v>27</v>
      </c>
      <c r="BR112" s="125">
        <v>27.2</v>
      </c>
      <c r="BS112" s="125">
        <v>27.6</v>
      </c>
      <c r="BT112" s="125">
        <v>27.9</v>
      </c>
      <c r="BU112" s="125">
        <v>27.8</v>
      </c>
      <c r="BV112" s="125">
        <v>28.3</v>
      </c>
      <c r="BW112" s="126">
        <v>29.1</v>
      </c>
      <c r="BX112" s="126">
        <v>29.7</v>
      </c>
      <c r="BY112" s="126">
        <v>28.8</v>
      </c>
      <c r="BZ112" s="126">
        <v>29</v>
      </c>
      <c r="CA112" s="127">
        <v>29.4</v>
      </c>
      <c r="CB112" s="128">
        <v>29.5</v>
      </c>
      <c r="CC112" s="129">
        <v>29.6</v>
      </c>
      <c r="CD112" s="128">
        <v>29.6</v>
      </c>
      <c r="CE112" s="128">
        <v>29.5</v>
      </c>
      <c r="CF112" s="130">
        <f t="shared" si="21"/>
        <v>0.60000000000000142</v>
      </c>
      <c r="CG112" s="131">
        <f t="shared" si="22"/>
        <v>1.1538461538461565E-2</v>
      </c>
      <c r="CH112" s="122">
        <v>137.19999999999999</v>
      </c>
      <c r="CI112" s="122">
        <v>138.6</v>
      </c>
      <c r="CJ112" s="122">
        <v>126.1</v>
      </c>
      <c r="CK112" s="122">
        <v>126.2</v>
      </c>
      <c r="CL112" s="122">
        <v>132.80000000000001</v>
      </c>
      <c r="CM112" s="122">
        <v>133.19999999999999</v>
      </c>
      <c r="CN112" s="122">
        <v>133.80000000000001</v>
      </c>
      <c r="CO112" s="122">
        <v>134.6</v>
      </c>
      <c r="CP112" s="122">
        <v>134.9</v>
      </c>
      <c r="CQ112" s="122">
        <v>131.1</v>
      </c>
      <c r="CR112" s="122">
        <v>131.5</v>
      </c>
      <c r="CS112" s="122">
        <v>132</v>
      </c>
      <c r="CT112" s="122">
        <v>133.19999999999999</v>
      </c>
      <c r="CU112" s="122">
        <v>133.80000000000001</v>
      </c>
      <c r="CV112" s="122">
        <v>133.19999999999999</v>
      </c>
      <c r="CW112" s="122">
        <v>134.6</v>
      </c>
      <c r="CX112" s="122">
        <v>134</v>
      </c>
      <c r="CY112" s="122">
        <v>133.69999999999999</v>
      </c>
      <c r="CZ112" s="122">
        <v>133.80000000000001</v>
      </c>
      <c r="DA112" s="122">
        <v>135</v>
      </c>
      <c r="DB112" s="123">
        <v>136.80000000000001</v>
      </c>
      <c r="DC112" s="123">
        <v>137.4</v>
      </c>
      <c r="DD112" s="132">
        <v>139.69999999999999</v>
      </c>
      <c r="DE112" s="133">
        <v>139.1</v>
      </c>
      <c r="DF112" s="133">
        <v>140.1</v>
      </c>
      <c r="DG112" s="134">
        <v>139.6</v>
      </c>
      <c r="DH112" s="134">
        <v>139.5</v>
      </c>
      <c r="DI112" s="135">
        <v>138.30000000000001</v>
      </c>
      <c r="DJ112" s="134">
        <v>138.1</v>
      </c>
      <c r="DK112" s="136">
        <f t="shared" si="23"/>
        <v>0.90000000000000568</v>
      </c>
      <c r="DL112" s="124">
        <f t="shared" si="24"/>
        <v>6.5597667638484384E-3</v>
      </c>
      <c r="DM112" s="125">
        <v>35.799999999999997</v>
      </c>
      <c r="DN112" s="125">
        <v>35.799999999999997</v>
      </c>
      <c r="DO112" s="125">
        <v>32.799999999999997</v>
      </c>
      <c r="DP112" s="125">
        <v>33.700000000000003</v>
      </c>
      <c r="DQ112" s="125">
        <v>34</v>
      </c>
      <c r="DR112" s="125">
        <v>33.700000000000003</v>
      </c>
      <c r="DS112" s="125">
        <v>34.200000000000003</v>
      </c>
      <c r="DT112" s="125">
        <v>33.5</v>
      </c>
      <c r="DU112" s="125">
        <v>33.6</v>
      </c>
      <c r="DV112" s="125">
        <v>33.200000000000003</v>
      </c>
      <c r="DW112" s="125">
        <v>32.700000000000003</v>
      </c>
      <c r="DX112" s="125">
        <v>32.200000000000003</v>
      </c>
      <c r="DY112" s="125">
        <v>31.9</v>
      </c>
      <c r="DZ112" s="125">
        <v>32.200000000000003</v>
      </c>
      <c r="EA112" s="125">
        <v>32.6</v>
      </c>
      <c r="EB112" s="125">
        <v>32.6</v>
      </c>
      <c r="EC112" s="125">
        <v>32.700000000000003</v>
      </c>
      <c r="ED112" s="125">
        <v>32.6</v>
      </c>
      <c r="EE112" s="125">
        <v>32.799999999999997</v>
      </c>
      <c r="EF112" s="125">
        <v>33.200000000000003</v>
      </c>
      <c r="EG112" s="126">
        <v>33.700000000000003</v>
      </c>
      <c r="EH112" s="126">
        <v>34.4</v>
      </c>
      <c r="EI112" s="127">
        <v>33</v>
      </c>
      <c r="EJ112" s="137">
        <v>33.299999999999997</v>
      </c>
      <c r="EK112" s="137">
        <v>33.5</v>
      </c>
      <c r="EL112" s="138">
        <v>34.299999999999997</v>
      </c>
      <c r="EM112" s="138">
        <v>33.6</v>
      </c>
      <c r="EN112" s="138">
        <v>33.299999999999997</v>
      </c>
      <c r="EO112" s="138">
        <v>33.200000000000003</v>
      </c>
      <c r="EP112" s="130">
        <f t="shared" si="25"/>
        <v>-2.5999999999999943</v>
      </c>
      <c r="EQ112" s="131">
        <f t="shared" si="26"/>
        <v>-7.2625698324022187E-2</v>
      </c>
      <c r="ER112" s="122">
        <v>113.5</v>
      </c>
      <c r="ES112" s="122">
        <v>104.6</v>
      </c>
      <c r="ET112" s="122">
        <v>104.2</v>
      </c>
      <c r="EU112" s="122">
        <v>102.7</v>
      </c>
      <c r="EV112" s="122">
        <v>103.9</v>
      </c>
      <c r="EW112" s="122">
        <v>103.1</v>
      </c>
      <c r="EX112" s="122">
        <v>103.2</v>
      </c>
      <c r="EY112" s="122">
        <v>104.7</v>
      </c>
      <c r="EZ112" s="122">
        <v>106.2</v>
      </c>
      <c r="FA112" s="122">
        <v>105.7</v>
      </c>
      <c r="FB112" s="122">
        <v>107.4</v>
      </c>
      <c r="FC112" s="122">
        <v>108.7</v>
      </c>
      <c r="FD112" s="122">
        <v>108.5</v>
      </c>
      <c r="FE112" s="122">
        <v>108.7</v>
      </c>
      <c r="FF112" s="122">
        <v>107.9</v>
      </c>
      <c r="FG112" s="122">
        <v>107.9</v>
      </c>
      <c r="FH112" s="122">
        <v>108.3</v>
      </c>
      <c r="FI112" s="122">
        <v>108.8</v>
      </c>
      <c r="FJ112" s="122">
        <v>110.6</v>
      </c>
      <c r="FK112" s="122">
        <v>111.1</v>
      </c>
      <c r="FL112" s="123">
        <v>112.9</v>
      </c>
      <c r="FM112" s="123">
        <v>114.3</v>
      </c>
      <c r="FN112" s="123">
        <v>113.3</v>
      </c>
      <c r="FO112" s="123">
        <v>113.7</v>
      </c>
      <c r="FP112" s="132">
        <v>707.2</v>
      </c>
      <c r="FQ112" s="134">
        <v>114.5</v>
      </c>
      <c r="FR112" s="134">
        <v>115.7</v>
      </c>
      <c r="FS112" s="135">
        <v>115.7</v>
      </c>
      <c r="FT112" s="134">
        <v>115.4</v>
      </c>
      <c r="FU112" s="139">
        <f t="shared" si="27"/>
        <v>1.9000000000000057</v>
      </c>
      <c r="FV112" s="124">
        <f t="shared" si="28"/>
        <v>1.6740088105726924E-2</v>
      </c>
      <c r="FW112" s="125">
        <v>141.4</v>
      </c>
      <c r="FX112" s="125">
        <v>143.1</v>
      </c>
      <c r="FY112" s="125">
        <v>131.80000000000001</v>
      </c>
      <c r="FZ112" s="125">
        <v>132.19999999999999</v>
      </c>
      <c r="GA112" s="125">
        <v>134.80000000000001</v>
      </c>
      <c r="GB112" s="125">
        <v>136.4</v>
      </c>
      <c r="GC112" s="125">
        <v>138</v>
      </c>
      <c r="GD112" s="125">
        <v>135.30000000000001</v>
      </c>
      <c r="GE112" s="125">
        <v>135.4</v>
      </c>
      <c r="GF112" s="125">
        <v>135.19999999999999</v>
      </c>
      <c r="GG112" s="125">
        <v>135</v>
      </c>
      <c r="GH112" s="125">
        <v>134.9</v>
      </c>
      <c r="GI112" s="125">
        <v>135.4</v>
      </c>
      <c r="GJ112" s="125">
        <v>136.1</v>
      </c>
      <c r="GK112" s="125">
        <v>135.6</v>
      </c>
      <c r="GL112" s="125">
        <v>135.30000000000001</v>
      </c>
      <c r="GM112" s="125">
        <v>135.80000000000001</v>
      </c>
      <c r="GN112" s="125">
        <v>136.6</v>
      </c>
      <c r="GO112" s="125">
        <v>137.5</v>
      </c>
      <c r="GP112" s="125">
        <v>137.30000000000001</v>
      </c>
      <c r="GQ112" s="126">
        <v>138.19999999999999</v>
      </c>
      <c r="GR112" s="126">
        <v>136.9</v>
      </c>
      <c r="GS112" s="127">
        <v>139.5</v>
      </c>
      <c r="GT112" s="137">
        <v>139.5</v>
      </c>
      <c r="GU112" s="137">
        <v>140.1</v>
      </c>
      <c r="GV112" s="138">
        <v>140.69999999999999</v>
      </c>
      <c r="GW112" s="138">
        <v>140.69999999999999</v>
      </c>
      <c r="GX112" s="138">
        <v>140.69999999999999</v>
      </c>
      <c r="GY112" s="138">
        <v>143.1</v>
      </c>
      <c r="GZ112" s="130">
        <f t="shared" si="29"/>
        <v>1.6999999999999886</v>
      </c>
      <c r="HA112" s="131">
        <f t="shared" si="30"/>
        <v>1.2022630834511942E-2</v>
      </c>
      <c r="HB112" s="122">
        <v>100.8</v>
      </c>
      <c r="HC112" s="122">
        <v>95.8</v>
      </c>
      <c r="HD112" s="122">
        <v>57.6</v>
      </c>
      <c r="HE112" s="122">
        <v>62.7</v>
      </c>
      <c r="HF112" s="122">
        <v>74.599999999999994</v>
      </c>
      <c r="HG112" s="122">
        <v>73.5</v>
      </c>
      <c r="HH112" s="122">
        <v>71.900000000000006</v>
      </c>
      <c r="HI112" s="122">
        <v>75.400000000000006</v>
      </c>
      <c r="HJ112" s="122">
        <v>78.2</v>
      </c>
      <c r="HK112" s="122">
        <v>80.900000000000006</v>
      </c>
      <c r="HL112" s="122">
        <v>72.7</v>
      </c>
      <c r="HM112" s="122">
        <v>71.400000000000006</v>
      </c>
      <c r="HN112" s="122">
        <v>74.900000000000006</v>
      </c>
      <c r="HO112" s="122">
        <v>81.099999999999994</v>
      </c>
      <c r="HP112" s="122">
        <v>81.3</v>
      </c>
      <c r="HQ112" s="122">
        <v>86.1</v>
      </c>
      <c r="HR112" s="122">
        <v>87.2</v>
      </c>
      <c r="HS112" s="122">
        <v>88.2</v>
      </c>
      <c r="HT112" s="122">
        <v>91.8</v>
      </c>
      <c r="HU112" s="122">
        <v>90.6</v>
      </c>
      <c r="HV112" s="123">
        <v>91.5</v>
      </c>
      <c r="HW112" s="123">
        <v>93</v>
      </c>
      <c r="HX112" s="132">
        <v>95.2</v>
      </c>
      <c r="HY112" s="133">
        <v>96.4</v>
      </c>
      <c r="HZ112" s="133">
        <v>98.3</v>
      </c>
      <c r="IA112" s="134">
        <v>98.7</v>
      </c>
      <c r="IB112" s="134">
        <v>99.6</v>
      </c>
      <c r="IC112" s="134">
        <v>97.4</v>
      </c>
      <c r="ID112" s="134">
        <v>98.6</v>
      </c>
      <c r="IE112" s="139">
        <f t="shared" si="31"/>
        <v>-2.2000000000000028</v>
      </c>
      <c r="IF112" s="124">
        <f t="shared" si="32"/>
        <v>-2.1825396825396855E-2</v>
      </c>
      <c r="IG112" s="125">
        <v>187.8</v>
      </c>
      <c r="IH112" s="125">
        <v>190.4</v>
      </c>
      <c r="II112" s="125">
        <v>183.9</v>
      </c>
      <c r="IJ112" s="125">
        <v>184.4</v>
      </c>
      <c r="IK112" s="125">
        <v>184.8</v>
      </c>
      <c r="IL112" s="125">
        <v>183</v>
      </c>
      <c r="IM112" s="125">
        <v>188</v>
      </c>
      <c r="IN112" s="125">
        <v>188.3</v>
      </c>
      <c r="IO112" s="125">
        <v>186.3</v>
      </c>
      <c r="IP112" s="125">
        <v>175.2</v>
      </c>
      <c r="IQ112" s="125">
        <v>174.3</v>
      </c>
      <c r="IR112" s="125">
        <v>172.3</v>
      </c>
      <c r="IS112" s="125">
        <v>172.1</v>
      </c>
      <c r="IT112" s="125">
        <v>172.8</v>
      </c>
      <c r="IU112" s="125">
        <v>172.9</v>
      </c>
      <c r="IV112" s="125">
        <v>173.8</v>
      </c>
      <c r="IW112" s="125">
        <v>174.4</v>
      </c>
      <c r="IX112" s="125">
        <v>177.4</v>
      </c>
      <c r="IY112" s="125">
        <v>174.7</v>
      </c>
      <c r="IZ112" s="140">
        <v>173.5</v>
      </c>
      <c r="JA112" s="137">
        <v>173.3</v>
      </c>
      <c r="JB112" s="137">
        <v>173.8</v>
      </c>
      <c r="JC112" s="137">
        <v>178.1</v>
      </c>
      <c r="JD112" s="137">
        <v>179.7</v>
      </c>
      <c r="JE112" s="137">
        <v>178.5</v>
      </c>
      <c r="JF112" s="138">
        <v>178.3</v>
      </c>
      <c r="JG112" s="138">
        <v>178.7</v>
      </c>
      <c r="JH112" s="138">
        <v>179.4</v>
      </c>
      <c r="JI112" s="138">
        <v>179.3</v>
      </c>
      <c r="JJ112" s="128">
        <f t="shared" si="33"/>
        <v>-8.5</v>
      </c>
      <c r="JK112" s="141">
        <f t="shared" si="34"/>
        <v>-4.5260915867944618E-2</v>
      </c>
    </row>
    <row r="113" spans="1:271" ht="15.95" thickBot="1">
      <c r="A113" s="113" t="s">
        <v>122</v>
      </c>
      <c r="B113" s="114">
        <v>9835.1</v>
      </c>
      <c r="C113" s="114">
        <v>7902.4</v>
      </c>
      <c r="D113" s="114">
        <v>8000.1</v>
      </c>
      <c r="E113" s="114">
        <v>8274.1</v>
      </c>
      <c r="F113" s="114">
        <v>8435.6</v>
      </c>
      <c r="G113" s="114">
        <v>8772.7999999999993</v>
      </c>
      <c r="H113" s="114">
        <v>8805.1</v>
      </c>
      <c r="I113" s="114">
        <v>8753.6</v>
      </c>
      <c r="J113" s="114">
        <v>8723.2999999999993</v>
      </c>
      <c r="K113" s="115">
        <v>8784.1</v>
      </c>
      <c r="L113" s="115">
        <v>8853</v>
      </c>
      <c r="M113" s="116">
        <v>8879.9</v>
      </c>
      <c r="N113" s="116">
        <v>8878.4</v>
      </c>
      <c r="O113" s="116">
        <v>8936.1</v>
      </c>
      <c r="P113" s="116">
        <v>8951.2000000000007</v>
      </c>
      <c r="Q113" s="117">
        <v>8986.1</v>
      </c>
      <c r="R113" s="117">
        <v>9025.6</v>
      </c>
      <c r="S113" s="117">
        <v>9290.7000000000007</v>
      </c>
      <c r="T113" s="117">
        <v>9313.9</v>
      </c>
      <c r="U113" s="118">
        <v>9347.1</v>
      </c>
      <c r="V113" s="119">
        <v>9372.2000000000007</v>
      </c>
      <c r="W113" s="119">
        <v>9403.5</v>
      </c>
      <c r="X113" s="120">
        <v>9422.1</v>
      </c>
      <c r="Y113" s="119">
        <v>9448.2000000000007</v>
      </c>
      <c r="Z113" s="121">
        <f t="shared" si="18"/>
        <v>-386.89999999999964</v>
      </c>
      <c r="AA113" s="122">
        <v>408.2</v>
      </c>
      <c r="AB113" s="122">
        <v>407</v>
      </c>
      <c r="AC113" s="122">
        <v>243.2</v>
      </c>
      <c r="AD113" s="122">
        <v>295.39999999999998</v>
      </c>
      <c r="AE113" s="122">
        <v>354.6</v>
      </c>
      <c r="AF113" s="122">
        <v>360.5</v>
      </c>
      <c r="AG113" s="122">
        <v>367.2</v>
      </c>
      <c r="AH113" s="122">
        <v>371.4</v>
      </c>
      <c r="AI113" s="122">
        <v>382.1</v>
      </c>
      <c r="AJ113" s="122">
        <v>382.7</v>
      </c>
      <c r="AK113" s="122">
        <v>366.3</v>
      </c>
      <c r="AL113" s="122">
        <v>375.1</v>
      </c>
      <c r="AM113" s="122">
        <v>360.8</v>
      </c>
      <c r="AN113" s="122">
        <v>356.2</v>
      </c>
      <c r="AO113" s="122">
        <v>354.9</v>
      </c>
      <c r="AP113" s="122">
        <v>360.3</v>
      </c>
      <c r="AQ113" s="122">
        <v>362.2</v>
      </c>
      <c r="AR113" s="123">
        <v>365.6</v>
      </c>
      <c r="AS113" s="123">
        <v>369.1</v>
      </c>
      <c r="AT113" s="123">
        <v>379.1</v>
      </c>
      <c r="AU113" s="123">
        <v>379</v>
      </c>
      <c r="AV113" s="123">
        <v>383.7</v>
      </c>
      <c r="AW113" s="123">
        <v>379.9</v>
      </c>
      <c r="AX113" s="123">
        <v>380.1</v>
      </c>
      <c r="AY113" s="123">
        <v>373.7</v>
      </c>
      <c r="AZ113" s="123">
        <v>373.3</v>
      </c>
      <c r="BA113" s="122">
        <f t="shared" si="19"/>
        <v>-34.899999999999977</v>
      </c>
      <c r="BB113" s="124">
        <f t="shared" si="20"/>
        <v>-8.5497305242528118E-2</v>
      </c>
      <c r="BC113" s="125">
        <v>435</v>
      </c>
      <c r="BD113" s="125">
        <v>437.5</v>
      </c>
      <c r="BE113" s="125">
        <v>440.1</v>
      </c>
      <c r="BF113" s="125">
        <v>358.1</v>
      </c>
      <c r="BG113" s="125">
        <v>389.9</v>
      </c>
      <c r="BH113" s="125">
        <v>391.8</v>
      </c>
      <c r="BI113" s="125">
        <v>397.2</v>
      </c>
      <c r="BJ113" s="125">
        <v>395.2</v>
      </c>
      <c r="BK113" s="125">
        <v>396.4</v>
      </c>
      <c r="BL113" s="125">
        <v>400.7</v>
      </c>
      <c r="BM113" s="125">
        <v>403.8</v>
      </c>
      <c r="BN113" s="125">
        <v>401.4</v>
      </c>
      <c r="BO113" s="125">
        <v>401.6</v>
      </c>
      <c r="BP113" s="125">
        <v>402.6</v>
      </c>
      <c r="BQ113" s="125">
        <v>406.5</v>
      </c>
      <c r="BR113" s="125">
        <v>405.6</v>
      </c>
      <c r="BS113" s="125">
        <v>405.4</v>
      </c>
      <c r="BT113" s="125">
        <v>408.9</v>
      </c>
      <c r="BU113" s="125">
        <v>410.2</v>
      </c>
      <c r="BV113" s="125">
        <v>414.3</v>
      </c>
      <c r="BW113" s="126">
        <v>415.3</v>
      </c>
      <c r="BX113" s="126">
        <v>416.6</v>
      </c>
      <c r="BY113" s="126">
        <v>415.6</v>
      </c>
      <c r="BZ113" s="126">
        <v>413.8</v>
      </c>
      <c r="CA113" s="127">
        <v>416.4</v>
      </c>
      <c r="CB113" s="128">
        <v>418.1</v>
      </c>
      <c r="CC113" s="129">
        <v>418.3</v>
      </c>
      <c r="CD113" s="128">
        <v>418.9</v>
      </c>
      <c r="CE113" s="128">
        <v>417.6</v>
      </c>
      <c r="CF113" s="130">
        <f t="shared" si="21"/>
        <v>-17.399999999999977</v>
      </c>
      <c r="CG113" s="131">
        <f t="shared" si="22"/>
        <v>-4.2626163645271872E-2</v>
      </c>
      <c r="CH113" s="122">
        <v>1550.1</v>
      </c>
      <c r="CI113" s="122">
        <v>1536.1</v>
      </c>
      <c r="CJ113" s="122">
        <v>1188.9000000000001</v>
      </c>
      <c r="CK113" s="122">
        <v>1217.8</v>
      </c>
      <c r="CL113" s="147">
        <v>1280.9000000000001</v>
      </c>
      <c r="CM113" s="122">
        <v>1339.7</v>
      </c>
      <c r="CN113" s="122">
        <v>1358.4</v>
      </c>
      <c r="CO113" s="122">
        <v>1372.4</v>
      </c>
      <c r="CP113" s="122">
        <v>1386.4</v>
      </c>
      <c r="CQ113" s="122">
        <v>1378.8</v>
      </c>
      <c r="CR113" s="122">
        <v>1383</v>
      </c>
      <c r="CS113" s="122">
        <v>1388.1</v>
      </c>
      <c r="CT113" s="122">
        <v>1389.8</v>
      </c>
      <c r="CU113" s="122">
        <v>1398.5</v>
      </c>
      <c r="CV113" s="122">
        <v>1398.4</v>
      </c>
      <c r="CW113" s="122">
        <v>1399.4</v>
      </c>
      <c r="CX113" s="122">
        <v>1400.6</v>
      </c>
      <c r="CY113" s="122">
        <v>1399.3</v>
      </c>
      <c r="CZ113" s="122">
        <v>1403.8</v>
      </c>
      <c r="DA113" s="122">
        <v>1407.9</v>
      </c>
      <c r="DB113" s="148">
        <v>1416.2</v>
      </c>
      <c r="DC113" s="148">
        <v>1421</v>
      </c>
      <c r="DD113" s="149">
        <v>1462.7</v>
      </c>
      <c r="DE113" s="150">
        <v>1462.7</v>
      </c>
      <c r="DF113" s="150">
        <v>1470.4</v>
      </c>
      <c r="DG113" s="134">
        <v>1472.2</v>
      </c>
      <c r="DH113" s="134">
        <v>1472.3</v>
      </c>
      <c r="DI113" s="135">
        <v>1471.6</v>
      </c>
      <c r="DJ113" s="134">
        <v>1472.6</v>
      </c>
      <c r="DK113" s="136">
        <f t="shared" si="23"/>
        <v>-77.5</v>
      </c>
      <c r="DL113" s="124">
        <f t="shared" si="24"/>
        <v>-4.9996774401651511E-2</v>
      </c>
      <c r="DM113" s="125">
        <v>734.6</v>
      </c>
      <c r="DN113" s="125">
        <v>707.3</v>
      </c>
      <c r="DO113" s="125">
        <v>692.6</v>
      </c>
      <c r="DP113" s="125">
        <v>688.9</v>
      </c>
      <c r="DQ113" s="125">
        <v>683.4</v>
      </c>
      <c r="DR113" s="125">
        <v>681.1</v>
      </c>
      <c r="DS113" s="125">
        <v>688.4</v>
      </c>
      <c r="DT113" s="125">
        <v>692.7</v>
      </c>
      <c r="DU113" s="125">
        <v>688.3</v>
      </c>
      <c r="DV113" s="125">
        <v>701</v>
      </c>
      <c r="DW113" s="125">
        <v>701.9</v>
      </c>
      <c r="DX113" s="125">
        <v>702.7</v>
      </c>
      <c r="DY113" s="125">
        <v>701.5</v>
      </c>
      <c r="DZ113" s="125">
        <v>699</v>
      </c>
      <c r="EA113" s="125">
        <v>696</v>
      </c>
      <c r="EB113" s="125">
        <v>696.7</v>
      </c>
      <c r="EC113" s="125">
        <v>693.8</v>
      </c>
      <c r="ED113" s="125">
        <v>688.3</v>
      </c>
      <c r="EE113" s="125">
        <v>689.3</v>
      </c>
      <c r="EF113" s="125">
        <v>690.6</v>
      </c>
      <c r="EG113" s="126">
        <v>692.7</v>
      </c>
      <c r="EH113" s="126">
        <v>693.2</v>
      </c>
      <c r="EI113" s="127">
        <v>708.6</v>
      </c>
      <c r="EJ113" s="137">
        <v>703.9</v>
      </c>
      <c r="EK113" s="137">
        <v>706.8</v>
      </c>
      <c r="EL113" s="138">
        <v>708.3</v>
      </c>
      <c r="EM113" s="138">
        <v>709.1</v>
      </c>
      <c r="EN113" s="138">
        <v>709.7</v>
      </c>
      <c r="EO113" s="138">
        <v>708.7</v>
      </c>
      <c r="EP113" s="130">
        <f t="shared" si="25"/>
        <v>-25.899999999999977</v>
      </c>
      <c r="EQ113" s="131">
        <f t="shared" si="26"/>
        <v>-3.5257282875033998E-2</v>
      </c>
      <c r="ER113" s="122">
        <v>1356.7</v>
      </c>
      <c r="ES113" s="122">
        <v>1179.5999999999999</v>
      </c>
      <c r="ET113" s="122">
        <v>1177.3</v>
      </c>
      <c r="EU113" s="122">
        <v>1179.2</v>
      </c>
      <c r="EV113" s="147">
        <v>1185.2</v>
      </c>
      <c r="EW113" s="122">
        <v>1202.2</v>
      </c>
      <c r="EX113" s="122">
        <v>1214.3</v>
      </c>
      <c r="EY113" s="122">
        <v>1225.5999999999999</v>
      </c>
      <c r="EZ113" s="122">
        <v>1238.8</v>
      </c>
      <c r="FA113" s="122">
        <v>1230</v>
      </c>
      <c r="FB113" s="122">
        <v>1232.7</v>
      </c>
      <c r="FC113" s="122">
        <v>1240</v>
      </c>
      <c r="FD113" s="122">
        <v>1249.9000000000001</v>
      </c>
      <c r="FE113" s="122">
        <v>1264.5999999999999</v>
      </c>
      <c r="FF113" s="122">
        <v>1266.5</v>
      </c>
      <c r="FG113" s="122">
        <v>1266.5</v>
      </c>
      <c r="FH113" s="122">
        <v>1270.5999999999999</v>
      </c>
      <c r="FI113" s="122">
        <v>1276.5999999999999</v>
      </c>
      <c r="FJ113" s="122">
        <v>1272</v>
      </c>
      <c r="FK113" s="122">
        <v>1280.3</v>
      </c>
      <c r="FL113" s="148">
        <v>1290.3</v>
      </c>
      <c r="FM113" s="148">
        <v>1299.8</v>
      </c>
      <c r="FN113" s="148">
        <v>1323</v>
      </c>
      <c r="FO113" s="148">
        <v>1322.2</v>
      </c>
      <c r="FP113" s="149">
        <v>115.1</v>
      </c>
      <c r="FQ113" s="134">
        <v>1330.5</v>
      </c>
      <c r="FR113" s="134">
        <v>1338.5</v>
      </c>
      <c r="FS113" s="135">
        <v>1349.7</v>
      </c>
      <c r="FT113" s="134">
        <v>1358.6</v>
      </c>
      <c r="FU113" s="139">
        <f t="shared" si="27"/>
        <v>1.8999999999998636</v>
      </c>
      <c r="FV113" s="124">
        <f t="shared" si="28"/>
        <v>1.4004569912286161E-3</v>
      </c>
      <c r="FW113" s="125">
        <v>2166</v>
      </c>
      <c r="FX113" s="125">
        <v>2155</v>
      </c>
      <c r="FY113" s="125">
        <v>1905.4</v>
      </c>
      <c r="FZ113" s="125">
        <v>1909.9</v>
      </c>
      <c r="GA113" s="144">
        <v>1959.9</v>
      </c>
      <c r="GB113" s="125">
        <v>1993.6</v>
      </c>
      <c r="GC113" s="125">
        <v>2008.5</v>
      </c>
      <c r="GD113" s="125">
        <v>2000.2</v>
      </c>
      <c r="GE113" s="125">
        <v>2006</v>
      </c>
      <c r="GF113" s="125">
        <v>1996.7</v>
      </c>
      <c r="GG113" s="125">
        <v>1994.2</v>
      </c>
      <c r="GH113" s="125">
        <v>1996.6</v>
      </c>
      <c r="GI113" s="125">
        <v>2009.9</v>
      </c>
      <c r="GJ113" s="125">
        <v>2023.7</v>
      </c>
      <c r="GK113" s="125">
        <v>2026.3</v>
      </c>
      <c r="GL113" s="125">
        <v>2027</v>
      </c>
      <c r="GM113" s="125">
        <v>2026.1</v>
      </c>
      <c r="GN113" s="125">
        <v>2043.1</v>
      </c>
      <c r="GO113" s="125">
        <v>2043.8</v>
      </c>
      <c r="GP113" s="125">
        <v>2040.2</v>
      </c>
      <c r="GQ113" s="145">
        <v>2037.3</v>
      </c>
      <c r="GR113" s="145">
        <v>2042.5</v>
      </c>
      <c r="GS113" s="146">
        <v>2058.6999999999998</v>
      </c>
      <c r="GT113" s="151">
        <v>2062.1</v>
      </c>
      <c r="GU113" s="151">
        <v>2073</v>
      </c>
      <c r="GV113" s="138">
        <v>2082.6999999999998</v>
      </c>
      <c r="GW113" s="138">
        <v>2097.1</v>
      </c>
      <c r="GX113" s="138">
        <v>2105.4</v>
      </c>
      <c r="GY113" s="138">
        <v>2115.6999999999998</v>
      </c>
      <c r="GZ113" s="130">
        <f t="shared" si="29"/>
        <v>-50.300000000000182</v>
      </c>
      <c r="HA113" s="131">
        <f t="shared" si="30"/>
        <v>-2.3222530009233695E-2</v>
      </c>
      <c r="HB113" s="122">
        <v>966.6</v>
      </c>
      <c r="HC113" s="122">
        <v>902</v>
      </c>
      <c r="HD113" s="122">
        <v>342.6</v>
      </c>
      <c r="HE113" s="122">
        <v>370.3</v>
      </c>
      <c r="HF113" s="122">
        <v>448.1</v>
      </c>
      <c r="HG113" s="122">
        <v>531</v>
      </c>
      <c r="HH113" s="122">
        <v>562.29999999999995</v>
      </c>
      <c r="HI113" s="122">
        <v>608.70000000000005</v>
      </c>
      <c r="HJ113" s="122">
        <v>626.4</v>
      </c>
      <c r="HK113" s="122">
        <v>620.70000000000005</v>
      </c>
      <c r="HL113" s="122">
        <v>593.6</v>
      </c>
      <c r="HM113" s="122">
        <v>609.70000000000005</v>
      </c>
      <c r="HN113" s="122">
        <v>622.20000000000005</v>
      </c>
      <c r="HO113" s="122">
        <v>641.1</v>
      </c>
      <c r="HP113" s="122">
        <v>662.1</v>
      </c>
      <c r="HQ113" s="122">
        <v>667.5</v>
      </c>
      <c r="HR113" s="122">
        <v>678.4</v>
      </c>
      <c r="HS113" s="122">
        <v>697.2</v>
      </c>
      <c r="HT113" s="122">
        <v>702.3</v>
      </c>
      <c r="HU113" s="122">
        <v>721.8</v>
      </c>
      <c r="HV113" s="123">
        <v>737.7</v>
      </c>
      <c r="HW113" s="123">
        <v>743</v>
      </c>
      <c r="HX113" s="132">
        <v>814.9</v>
      </c>
      <c r="HY113" s="133">
        <v>824.7</v>
      </c>
      <c r="HZ113" s="133">
        <v>835</v>
      </c>
      <c r="IA113" s="134">
        <v>839.5</v>
      </c>
      <c r="IB113" s="134">
        <v>840.8</v>
      </c>
      <c r="IC113" s="134">
        <v>844.3</v>
      </c>
      <c r="ID113" s="134">
        <v>841.9</v>
      </c>
      <c r="IE113" s="139">
        <f t="shared" si="31"/>
        <v>-124.70000000000005</v>
      </c>
      <c r="IF113" s="124">
        <f t="shared" si="32"/>
        <v>-0.1290088971653218</v>
      </c>
      <c r="IG113" s="125">
        <v>1502.5</v>
      </c>
      <c r="IH113" s="125">
        <v>1490.9</v>
      </c>
      <c r="II113" s="125">
        <v>1427.7</v>
      </c>
      <c r="IJ113" s="125">
        <v>1402.3</v>
      </c>
      <c r="IK113" s="144">
        <v>1402.1</v>
      </c>
      <c r="IL113" s="125">
        <v>1333.3</v>
      </c>
      <c r="IM113" s="125">
        <v>1390.9</v>
      </c>
      <c r="IN113" s="125">
        <v>1478.1</v>
      </c>
      <c r="IO113" s="125">
        <v>1455.6</v>
      </c>
      <c r="IP113" s="125">
        <v>1442.9</v>
      </c>
      <c r="IQ113" s="125">
        <v>1429.2</v>
      </c>
      <c r="IR113" s="125">
        <v>1441.4</v>
      </c>
      <c r="IS113" s="125">
        <v>1433.9</v>
      </c>
      <c r="IT113" s="125">
        <v>1435.9</v>
      </c>
      <c r="IU113" s="125">
        <v>1438.3</v>
      </c>
      <c r="IV113" s="125">
        <v>1432.9</v>
      </c>
      <c r="IW113" s="125">
        <v>1439.2</v>
      </c>
      <c r="IX113" s="125">
        <v>1444.7</v>
      </c>
      <c r="IY113" s="125">
        <v>1441.1</v>
      </c>
      <c r="IZ113" s="140">
        <v>1438.8</v>
      </c>
      <c r="JA113" s="151">
        <v>1435</v>
      </c>
      <c r="JB113" s="151">
        <v>1434.2</v>
      </c>
      <c r="JC113" s="151">
        <v>1453.3</v>
      </c>
      <c r="JD113" s="151">
        <v>1465.4</v>
      </c>
      <c r="JE113" s="151">
        <v>1456.5</v>
      </c>
      <c r="JF113" s="138">
        <v>1458.5</v>
      </c>
      <c r="JG113" s="138">
        <v>1460.4</v>
      </c>
      <c r="JH113" s="138">
        <v>1459.1</v>
      </c>
      <c r="JI113" s="138">
        <v>1465.5</v>
      </c>
      <c r="JJ113" s="128">
        <f t="shared" si="33"/>
        <v>-37</v>
      </c>
      <c r="JK113" s="141">
        <f t="shared" si="34"/>
        <v>-2.4625623960066557E-2</v>
      </c>
    </row>
    <row r="114" spans="1:271" ht="15.95" thickBot="1">
      <c r="A114" s="113" t="s">
        <v>123</v>
      </c>
      <c r="B114" s="114">
        <v>4626.6000000000004</v>
      </c>
      <c r="C114" s="114">
        <v>3996.2</v>
      </c>
      <c r="D114" s="114">
        <v>4061.5</v>
      </c>
      <c r="E114" s="114">
        <v>4229.1000000000004</v>
      </c>
      <c r="F114" s="114">
        <v>4246.1000000000004</v>
      </c>
      <c r="G114" s="114">
        <v>4320</v>
      </c>
      <c r="H114" s="114">
        <v>4354</v>
      </c>
      <c r="I114" s="114">
        <v>4414.3</v>
      </c>
      <c r="J114" s="114">
        <v>4435.8</v>
      </c>
      <c r="K114" s="115">
        <v>4452.3</v>
      </c>
      <c r="L114" s="115">
        <v>4465.6000000000004</v>
      </c>
      <c r="M114" s="116">
        <v>4460.3</v>
      </c>
      <c r="N114" s="116">
        <v>4460.5</v>
      </c>
      <c r="O114" s="116">
        <v>4530.8999999999996</v>
      </c>
      <c r="P114" s="116">
        <v>4518.6000000000004</v>
      </c>
      <c r="Q114" s="117">
        <v>4523.1000000000004</v>
      </c>
      <c r="R114" s="117">
        <v>4551.3</v>
      </c>
      <c r="S114" s="117">
        <v>4656.1000000000004</v>
      </c>
      <c r="T114" s="117">
        <v>4665.6000000000004</v>
      </c>
      <c r="U114" s="118">
        <v>4694.7</v>
      </c>
      <c r="V114" s="119">
        <v>4717.8</v>
      </c>
      <c r="W114" s="119">
        <v>4721.2</v>
      </c>
      <c r="X114" s="120">
        <v>4731.3999999999996</v>
      </c>
      <c r="Y114" s="119">
        <v>4754.1000000000004</v>
      </c>
      <c r="Z114" s="121">
        <f t="shared" si="18"/>
        <v>127.5</v>
      </c>
      <c r="AA114" s="122">
        <v>235.8</v>
      </c>
      <c r="AB114" s="122">
        <v>231.5</v>
      </c>
      <c r="AC114" s="122">
        <v>218.6</v>
      </c>
      <c r="AD114" s="122">
        <v>218.2</v>
      </c>
      <c r="AE114" s="122">
        <v>221.7</v>
      </c>
      <c r="AF114" s="122">
        <v>220</v>
      </c>
      <c r="AG114" s="122">
        <v>221.5</v>
      </c>
      <c r="AH114" s="122">
        <v>222.8</v>
      </c>
      <c r="AI114" s="122">
        <v>230.7</v>
      </c>
      <c r="AJ114" s="122">
        <v>232.3</v>
      </c>
      <c r="AK114" s="122">
        <v>233.4</v>
      </c>
      <c r="AL114" s="122">
        <v>235</v>
      </c>
      <c r="AM114" s="122">
        <v>234.5</v>
      </c>
      <c r="AN114" s="122">
        <v>237.2</v>
      </c>
      <c r="AO114" s="122">
        <v>240.7</v>
      </c>
      <c r="AP114" s="122">
        <v>240.3</v>
      </c>
      <c r="AQ114" s="122">
        <v>241.3</v>
      </c>
      <c r="AR114" s="123">
        <v>243.4</v>
      </c>
      <c r="AS114" s="123">
        <v>242.9</v>
      </c>
      <c r="AT114" s="123">
        <v>239</v>
      </c>
      <c r="AU114" s="123">
        <v>239.6</v>
      </c>
      <c r="AV114" s="123">
        <v>239.5</v>
      </c>
      <c r="AW114" s="123">
        <v>244.2</v>
      </c>
      <c r="AX114" s="123">
        <v>239.4</v>
      </c>
      <c r="AY114" s="123">
        <v>241.8</v>
      </c>
      <c r="AZ114" s="123">
        <v>244.8</v>
      </c>
      <c r="BA114" s="122">
        <f t="shared" si="19"/>
        <v>9</v>
      </c>
      <c r="BB114" s="124">
        <f t="shared" si="20"/>
        <v>3.8167938931297711E-2</v>
      </c>
      <c r="BC114" s="125">
        <v>474.9</v>
      </c>
      <c r="BD114" s="125">
        <v>472.7</v>
      </c>
      <c r="BE114" s="125">
        <v>477.5</v>
      </c>
      <c r="BF114" s="125">
        <v>424.1</v>
      </c>
      <c r="BG114" s="125">
        <v>442.6</v>
      </c>
      <c r="BH114" s="125">
        <v>437.1</v>
      </c>
      <c r="BI114" s="125">
        <v>437.3</v>
      </c>
      <c r="BJ114" s="125">
        <v>438.1</v>
      </c>
      <c r="BK114" s="125">
        <v>442.1</v>
      </c>
      <c r="BL114" s="125">
        <v>453.1</v>
      </c>
      <c r="BM114" s="125">
        <v>457.7</v>
      </c>
      <c r="BN114" s="125">
        <v>455.4</v>
      </c>
      <c r="BO114" s="125">
        <v>457</v>
      </c>
      <c r="BP114" s="125">
        <v>460.8</v>
      </c>
      <c r="BQ114" s="125">
        <v>462.6</v>
      </c>
      <c r="BR114" s="125">
        <v>462.7</v>
      </c>
      <c r="BS114" s="125">
        <v>465.3</v>
      </c>
      <c r="BT114" s="125">
        <v>469.2</v>
      </c>
      <c r="BU114" s="125">
        <v>470.9</v>
      </c>
      <c r="BV114" s="125">
        <v>471.4</v>
      </c>
      <c r="BW114" s="126">
        <v>472.7</v>
      </c>
      <c r="BX114" s="126">
        <v>472.8</v>
      </c>
      <c r="BY114" s="126">
        <v>465.9</v>
      </c>
      <c r="BZ114" s="126">
        <v>464.9</v>
      </c>
      <c r="CA114" s="127">
        <v>469.5</v>
      </c>
      <c r="CB114" s="128">
        <v>471.5</v>
      </c>
      <c r="CC114" s="129">
        <v>472.8</v>
      </c>
      <c r="CD114" s="128">
        <v>476.5</v>
      </c>
      <c r="CE114" s="128">
        <v>475.4</v>
      </c>
      <c r="CF114" s="130">
        <f t="shared" si="21"/>
        <v>0.5</v>
      </c>
      <c r="CG114" s="131">
        <f t="shared" si="22"/>
        <v>2.1204410517387615E-3</v>
      </c>
      <c r="CH114" s="122">
        <v>856.4</v>
      </c>
      <c r="CI114" s="122">
        <v>841.1</v>
      </c>
      <c r="CJ114" s="122">
        <v>771.6</v>
      </c>
      <c r="CK114" s="122">
        <v>788.3</v>
      </c>
      <c r="CL114" s="122">
        <v>812.6</v>
      </c>
      <c r="CM114" s="122">
        <v>817.4</v>
      </c>
      <c r="CN114" s="122">
        <v>824.8</v>
      </c>
      <c r="CO114" s="122">
        <v>833.8</v>
      </c>
      <c r="CP114" s="122">
        <v>843.4</v>
      </c>
      <c r="CQ114" s="122">
        <v>855.7</v>
      </c>
      <c r="CR114" s="122">
        <v>861.2</v>
      </c>
      <c r="CS114" s="122">
        <v>865.7</v>
      </c>
      <c r="CT114" s="122">
        <v>868.9</v>
      </c>
      <c r="CU114" s="122">
        <v>868.4</v>
      </c>
      <c r="CV114" s="122">
        <v>863</v>
      </c>
      <c r="CW114" s="122">
        <v>865.1</v>
      </c>
      <c r="CX114" s="122">
        <v>868.8</v>
      </c>
      <c r="CY114" s="122">
        <v>869.4</v>
      </c>
      <c r="CZ114" s="122">
        <v>865.9</v>
      </c>
      <c r="DA114" s="122">
        <v>869.6</v>
      </c>
      <c r="DB114" s="123">
        <v>877.6</v>
      </c>
      <c r="DC114" s="123">
        <v>874.2</v>
      </c>
      <c r="DD114" s="132">
        <v>900.5</v>
      </c>
      <c r="DE114" s="133">
        <v>902.2</v>
      </c>
      <c r="DF114" s="133">
        <v>905.7</v>
      </c>
      <c r="DG114" s="134">
        <v>905.7</v>
      </c>
      <c r="DH114" s="134">
        <v>903.5</v>
      </c>
      <c r="DI114" s="135">
        <v>898.7</v>
      </c>
      <c r="DJ114" s="134">
        <v>902.4</v>
      </c>
      <c r="DK114" s="136">
        <f t="shared" si="23"/>
        <v>46</v>
      </c>
      <c r="DL114" s="124">
        <f t="shared" si="24"/>
        <v>5.3713218122372723E-2</v>
      </c>
      <c r="DM114" s="125">
        <v>257.89999999999998</v>
      </c>
      <c r="DN114" s="125">
        <v>259.89999999999998</v>
      </c>
      <c r="DO114" s="125">
        <v>251.3</v>
      </c>
      <c r="DP114" s="125">
        <v>251.5</v>
      </c>
      <c r="DQ114" s="125">
        <v>251.5</v>
      </c>
      <c r="DR114" s="125">
        <v>252.4</v>
      </c>
      <c r="DS114" s="125">
        <v>254.2</v>
      </c>
      <c r="DT114" s="125">
        <v>256.5</v>
      </c>
      <c r="DU114" s="125">
        <v>259.39999999999998</v>
      </c>
      <c r="DV114" s="125">
        <v>258.39999999999998</v>
      </c>
      <c r="DW114" s="125">
        <v>258.89999999999998</v>
      </c>
      <c r="DX114" s="125">
        <v>257.2</v>
      </c>
      <c r="DY114" s="125">
        <v>257.3</v>
      </c>
      <c r="DZ114" s="125">
        <v>258</v>
      </c>
      <c r="EA114" s="125">
        <v>257.5</v>
      </c>
      <c r="EB114" s="125">
        <v>257.8</v>
      </c>
      <c r="EC114" s="125">
        <v>259.2</v>
      </c>
      <c r="ED114" s="125">
        <v>260.3</v>
      </c>
      <c r="EE114" s="125">
        <v>261.10000000000002</v>
      </c>
      <c r="EF114" s="125">
        <v>260.5</v>
      </c>
      <c r="EG114" s="126">
        <v>259.8</v>
      </c>
      <c r="EH114" s="126">
        <v>259.2</v>
      </c>
      <c r="EI114" s="127">
        <v>274.89999999999998</v>
      </c>
      <c r="EJ114" s="137">
        <v>277.5</v>
      </c>
      <c r="EK114" s="137">
        <v>280.2</v>
      </c>
      <c r="EL114" s="138">
        <v>282</v>
      </c>
      <c r="EM114" s="138">
        <v>283.7</v>
      </c>
      <c r="EN114" s="138">
        <v>285.8</v>
      </c>
      <c r="EO114" s="138">
        <v>288.3</v>
      </c>
      <c r="EP114" s="130">
        <f t="shared" si="25"/>
        <v>30.400000000000034</v>
      </c>
      <c r="EQ114" s="131">
        <f t="shared" si="26"/>
        <v>0.11787514540519596</v>
      </c>
      <c r="ER114" s="122">
        <v>657.3</v>
      </c>
      <c r="ES114" s="122">
        <v>590.70000000000005</v>
      </c>
      <c r="ET114" s="122">
        <v>593</v>
      </c>
      <c r="EU114" s="122">
        <v>603</v>
      </c>
      <c r="EV114" s="122">
        <v>613.79999999999995</v>
      </c>
      <c r="EW114" s="122">
        <v>618.9</v>
      </c>
      <c r="EX114" s="122">
        <v>624.6</v>
      </c>
      <c r="EY114" s="122">
        <v>628.4</v>
      </c>
      <c r="EZ114" s="122">
        <v>642</v>
      </c>
      <c r="FA114" s="122">
        <v>648.29999999999995</v>
      </c>
      <c r="FB114" s="122">
        <v>657.3</v>
      </c>
      <c r="FC114" s="122">
        <v>657.9</v>
      </c>
      <c r="FD114" s="122">
        <v>664.8</v>
      </c>
      <c r="FE114" s="122">
        <v>666.9</v>
      </c>
      <c r="FF114" s="122">
        <v>660.6</v>
      </c>
      <c r="FG114" s="122">
        <v>657.7</v>
      </c>
      <c r="FH114" s="122">
        <v>660.7</v>
      </c>
      <c r="FI114" s="122">
        <v>670.4</v>
      </c>
      <c r="FJ114" s="122">
        <v>671.5</v>
      </c>
      <c r="FK114" s="122">
        <v>675.7</v>
      </c>
      <c r="FL114" s="123">
        <v>677.7</v>
      </c>
      <c r="FM114" s="123">
        <v>683</v>
      </c>
      <c r="FN114" s="123">
        <v>691</v>
      </c>
      <c r="FO114" s="123">
        <v>697</v>
      </c>
      <c r="FP114" s="132">
        <v>1325.5</v>
      </c>
      <c r="FQ114" s="134">
        <v>710</v>
      </c>
      <c r="FR114" s="134">
        <v>712.4</v>
      </c>
      <c r="FS114" s="135">
        <v>715.3</v>
      </c>
      <c r="FT114" s="134">
        <v>720.3</v>
      </c>
      <c r="FU114" s="139">
        <f t="shared" si="27"/>
        <v>63</v>
      </c>
      <c r="FV114" s="124">
        <f t="shared" si="28"/>
        <v>9.584664536741215E-2</v>
      </c>
      <c r="FW114" s="125">
        <v>632.20000000000005</v>
      </c>
      <c r="FX114" s="125">
        <v>620.1</v>
      </c>
      <c r="FY114" s="125">
        <v>553.70000000000005</v>
      </c>
      <c r="FZ114" s="125">
        <v>568.6</v>
      </c>
      <c r="GA114" s="125">
        <v>583.6</v>
      </c>
      <c r="GB114" s="125">
        <v>584.5</v>
      </c>
      <c r="GC114" s="125">
        <v>586.79999999999995</v>
      </c>
      <c r="GD114" s="125">
        <v>587.9</v>
      </c>
      <c r="GE114" s="125">
        <v>588.79999999999995</v>
      </c>
      <c r="GF114" s="125">
        <v>599.6</v>
      </c>
      <c r="GG114" s="125">
        <v>597.79999999999995</v>
      </c>
      <c r="GH114" s="125">
        <v>597.4</v>
      </c>
      <c r="GI114" s="125">
        <v>597.79999999999995</v>
      </c>
      <c r="GJ114" s="125">
        <v>600.1</v>
      </c>
      <c r="GK114" s="125">
        <v>599.4</v>
      </c>
      <c r="GL114" s="125">
        <v>598.79999999999995</v>
      </c>
      <c r="GM114" s="125">
        <v>600</v>
      </c>
      <c r="GN114" s="125">
        <v>599</v>
      </c>
      <c r="GO114" s="125">
        <v>597.79999999999995</v>
      </c>
      <c r="GP114" s="125">
        <v>594.29999999999995</v>
      </c>
      <c r="GQ114" s="126">
        <v>597.20000000000005</v>
      </c>
      <c r="GR114" s="126">
        <v>600.29999999999995</v>
      </c>
      <c r="GS114" s="127">
        <v>634.5</v>
      </c>
      <c r="GT114" s="137">
        <v>634.5</v>
      </c>
      <c r="GU114" s="137">
        <v>636.79999999999995</v>
      </c>
      <c r="GV114" s="138">
        <v>643.20000000000005</v>
      </c>
      <c r="GW114" s="138">
        <v>642.5</v>
      </c>
      <c r="GX114" s="138">
        <v>644.4</v>
      </c>
      <c r="GY114" s="138">
        <v>650.1</v>
      </c>
      <c r="GZ114" s="130">
        <f t="shared" si="29"/>
        <v>17.899999999999977</v>
      </c>
      <c r="HA114" s="131">
        <f t="shared" si="30"/>
        <v>2.8313824739006604E-2</v>
      </c>
      <c r="HB114" s="122">
        <v>522.4</v>
      </c>
      <c r="HC114" s="122">
        <v>512.1</v>
      </c>
      <c r="HD114" s="122">
        <v>266.8</v>
      </c>
      <c r="HE114" s="122">
        <v>309.39999999999998</v>
      </c>
      <c r="HF114" s="122">
        <v>377.8</v>
      </c>
      <c r="HG114" s="122">
        <v>386.6</v>
      </c>
      <c r="HH114" s="122">
        <v>387.8</v>
      </c>
      <c r="HI114" s="122">
        <v>404.2</v>
      </c>
      <c r="HJ114" s="122">
        <v>414.2</v>
      </c>
      <c r="HK114" s="122">
        <v>432.1</v>
      </c>
      <c r="HL114" s="122">
        <v>433.9</v>
      </c>
      <c r="HM114" s="122">
        <v>435.1</v>
      </c>
      <c r="HN114" s="122">
        <v>437.1</v>
      </c>
      <c r="HO114" s="122">
        <v>440</v>
      </c>
      <c r="HP114" s="122">
        <v>447.1</v>
      </c>
      <c r="HQ114" s="122">
        <v>455.5</v>
      </c>
      <c r="HR114" s="122">
        <v>462.9</v>
      </c>
      <c r="HS114" s="122">
        <v>463.7</v>
      </c>
      <c r="HT114" s="122">
        <v>459.5</v>
      </c>
      <c r="HU114" s="122">
        <v>460.7</v>
      </c>
      <c r="HV114" s="123">
        <v>472.9</v>
      </c>
      <c r="HW114" s="123">
        <v>475.9</v>
      </c>
      <c r="HX114" s="132">
        <v>483.1</v>
      </c>
      <c r="HY114" s="133">
        <v>485.4</v>
      </c>
      <c r="HZ114" s="133">
        <v>490.9</v>
      </c>
      <c r="IA114" s="134">
        <v>491.6</v>
      </c>
      <c r="IB114" s="134">
        <v>494.5</v>
      </c>
      <c r="IC114" s="134">
        <v>495.9</v>
      </c>
      <c r="ID114" s="134">
        <v>496.8</v>
      </c>
      <c r="IE114" s="139">
        <f t="shared" si="31"/>
        <v>-25.599999999999966</v>
      </c>
      <c r="IF114" s="124">
        <f t="shared" si="32"/>
        <v>-4.9004594180704381E-2</v>
      </c>
      <c r="IG114" s="125">
        <v>738.2</v>
      </c>
      <c r="IH114" s="125">
        <v>738.3</v>
      </c>
      <c r="II114" s="125">
        <v>711.7</v>
      </c>
      <c r="IJ114" s="125">
        <v>677.3</v>
      </c>
      <c r="IK114" s="125">
        <v>695.1</v>
      </c>
      <c r="IL114" s="125">
        <v>697.3</v>
      </c>
      <c r="IM114" s="125">
        <v>701.9</v>
      </c>
      <c r="IN114" s="125">
        <v>715</v>
      </c>
      <c r="IO114" s="125">
        <v>705.1</v>
      </c>
      <c r="IP114" s="125">
        <v>700.8</v>
      </c>
      <c r="IQ114" s="125">
        <v>701.7</v>
      </c>
      <c r="IR114" s="125">
        <v>699.1</v>
      </c>
      <c r="IS114" s="125">
        <v>698</v>
      </c>
      <c r="IT114" s="125">
        <v>697.3</v>
      </c>
      <c r="IU114" s="125">
        <v>694.6</v>
      </c>
      <c r="IV114" s="125">
        <v>690.3</v>
      </c>
      <c r="IW114" s="125">
        <v>710.7</v>
      </c>
      <c r="IX114" s="125">
        <v>717.1</v>
      </c>
      <c r="IY114" s="125">
        <v>710.1</v>
      </c>
      <c r="IZ114" s="140">
        <v>706.1</v>
      </c>
      <c r="JA114" s="137">
        <v>705.5</v>
      </c>
      <c r="JB114" s="137">
        <v>704.5</v>
      </c>
      <c r="JC114" s="137">
        <v>716</v>
      </c>
      <c r="JD114" s="137">
        <v>714.7</v>
      </c>
      <c r="JE114" s="137">
        <v>714.7</v>
      </c>
      <c r="JF114" s="138">
        <v>717.4</v>
      </c>
      <c r="JG114" s="138">
        <v>718.4</v>
      </c>
      <c r="JH114" s="138">
        <v>717.2</v>
      </c>
      <c r="JI114" s="138">
        <v>719.8</v>
      </c>
      <c r="JJ114" s="128">
        <f t="shared" si="33"/>
        <v>-18.400000000000091</v>
      </c>
      <c r="JK114" s="141">
        <f t="shared" si="34"/>
        <v>-2.4925494445949728E-2</v>
      </c>
    </row>
    <row r="115" spans="1:271" ht="15.95" thickBot="1">
      <c r="A115" s="113" t="s">
        <v>124</v>
      </c>
      <c r="B115" s="114">
        <v>440.3</v>
      </c>
      <c r="C115" s="114">
        <v>396.5</v>
      </c>
      <c r="D115" s="114">
        <v>398.6</v>
      </c>
      <c r="E115" s="114">
        <v>400.5</v>
      </c>
      <c r="F115" s="114">
        <v>404.7</v>
      </c>
      <c r="G115" s="114">
        <v>409.7</v>
      </c>
      <c r="H115" s="114">
        <v>410.3</v>
      </c>
      <c r="I115" s="114">
        <v>407.3</v>
      </c>
      <c r="J115" s="114">
        <v>407.9</v>
      </c>
      <c r="K115" s="115">
        <v>412.5</v>
      </c>
      <c r="L115" s="115">
        <v>415.2</v>
      </c>
      <c r="M115" s="116">
        <v>417</v>
      </c>
      <c r="N115" s="116">
        <v>416.8</v>
      </c>
      <c r="O115" s="116">
        <v>417.1</v>
      </c>
      <c r="P115" s="116">
        <v>416.6</v>
      </c>
      <c r="Q115" s="117">
        <v>417.1</v>
      </c>
      <c r="R115" s="117">
        <v>417.8</v>
      </c>
      <c r="S115" s="117">
        <v>423.2</v>
      </c>
      <c r="T115" s="117">
        <v>424.9</v>
      </c>
      <c r="U115" s="118">
        <v>426.2</v>
      </c>
      <c r="V115" s="119">
        <v>425.5</v>
      </c>
      <c r="W115" s="119">
        <v>425.1</v>
      </c>
      <c r="X115" s="120">
        <v>424.7</v>
      </c>
      <c r="Y115" s="119">
        <v>427</v>
      </c>
      <c r="Z115" s="121">
        <f t="shared" si="18"/>
        <v>-13.300000000000011</v>
      </c>
      <c r="AA115" s="122">
        <v>28.2</v>
      </c>
      <c r="AB115" s="122">
        <v>29.3</v>
      </c>
      <c r="AC115" s="122">
        <v>27.9</v>
      </c>
      <c r="AD115" s="122">
        <v>27.5</v>
      </c>
      <c r="AE115" s="122">
        <v>26.2</v>
      </c>
      <c r="AF115" s="122">
        <v>25.8</v>
      </c>
      <c r="AG115" s="122">
        <v>25.9</v>
      </c>
      <c r="AH115" s="122">
        <v>25.6</v>
      </c>
      <c r="AI115" s="122">
        <v>26.9</v>
      </c>
      <c r="AJ115" s="122">
        <v>27.1</v>
      </c>
      <c r="AK115" s="122">
        <v>26.3</v>
      </c>
      <c r="AL115" s="122">
        <v>27.7</v>
      </c>
      <c r="AM115" s="122">
        <v>26.8</v>
      </c>
      <c r="AN115" s="122">
        <v>26.5</v>
      </c>
      <c r="AO115" s="122">
        <v>26.7</v>
      </c>
      <c r="AP115" s="122">
        <v>26.6</v>
      </c>
      <c r="AQ115" s="122">
        <v>26.8</v>
      </c>
      <c r="AR115" s="123">
        <v>26.3</v>
      </c>
      <c r="AS115" s="123">
        <v>26.7</v>
      </c>
      <c r="AT115" s="123">
        <v>25.6</v>
      </c>
      <c r="AU115" s="123">
        <v>26</v>
      </c>
      <c r="AV115" s="123">
        <v>26.3</v>
      </c>
      <c r="AW115" s="123">
        <v>26.8</v>
      </c>
      <c r="AX115" s="123">
        <v>26.5</v>
      </c>
      <c r="AY115" s="123">
        <v>25.9</v>
      </c>
      <c r="AZ115" s="123">
        <v>26.3</v>
      </c>
      <c r="BA115" s="122">
        <f t="shared" si="19"/>
        <v>-1.8999999999999986</v>
      </c>
      <c r="BB115" s="124">
        <f t="shared" si="20"/>
        <v>-6.737588652482264E-2</v>
      </c>
      <c r="BC115" s="125">
        <v>26.5</v>
      </c>
      <c r="BD115" s="125">
        <v>25.8</v>
      </c>
      <c r="BE115" s="125">
        <v>26.4</v>
      </c>
      <c r="BF115" s="125">
        <v>25.1</v>
      </c>
      <c r="BG115" s="125">
        <v>24.7</v>
      </c>
      <c r="BH115" s="125">
        <v>24.7</v>
      </c>
      <c r="BI115" s="125">
        <v>24.6</v>
      </c>
      <c r="BJ115" s="125">
        <v>24.5</v>
      </c>
      <c r="BK115" s="125">
        <v>24.1</v>
      </c>
      <c r="BL115" s="125">
        <v>24.7</v>
      </c>
      <c r="BM115" s="125">
        <v>24.9</v>
      </c>
      <c r="BN115" s="125">
        <v>25.4</v>
      </c>
      <c r="BO115" s="125">
        <v>25.3</v>
      </c>
      <c r="BP115" s="125">
        <v>25.3</v>
      </c>
      <c r="BQ115" s="125">
        <v>25.5</v>
      </c>
      <c r="BR115" s="125">
        <v>25.7</v>
      </c>
      <c r="BS115" s="125">
        <v>25.6</v>
      </c>
      <c r="BT115" s="125">
        <v>25.9</v>
      </c>
      <c r="BU115" s="125">
        <v>26</v>
      </c>
      <c r="BV115" s="125">
        <v>26</v>
      </c>
      <c r="BW115" s="126">
        <v>25.9</v>
      </c>
      <c r="BX115" s="126">
        <v>26.5</v>
      </c>
      <c r="BY115" s="126">
        <v>26.8</v>
      </c>
      <c r="BZ115" s="126">
        <v>26.7</v>
      </c>
      <c r="CA115" s="127">
        <v>26.8</v>
      </c>
      <c r="CB115" s="128">
        <v>27</v>
      </c>
      <c r="CC115" s="129">
        <v>26.9</v>
      </c>
      <c r="CD115" s="128">
        <v>27</v>
      </c>
      <c r="CE115" s="128">
        <v>26.9</v>
      </c>
      <c r="CF115" s="130">
        <f t="shared" si="21"/>
        <v>0.39999999999999858</v>
      </c>
      <c r="CG115" s="131">
        <f t="shared" si="22"/>
        <v>1.4184397163120517E-2</v>
      </c>
      <c r="CH115" s="122">
        <v>93.3</v>
      </c>
      <c r="CI115" s="122">
        <v>93</v>
      </c>
      <c r="CJ115" s="122">
        <v>86.5</v>
      </c>
      <c r="CK115" s="122">
        <v>87.9</v>
      </c>
      <c r="CL115" s="122">
        <v>86.4</v>
      </c>
      <c r="CM115" s="122">
        <v>86</v>
      </c>
      <c r="CN115" s="122">
        <v>87.9</v>
      </c>
      <c r="CO115" s="122">
        <v>88.3</v>
      </c>
      <c r="CP115" s="122">
        <v>88.8</v>
      </c>
      <c r="CQ115" s="122">
        <v>88.7</v>
      </c>
      <c r="CR115" s="122">
        <v>89.4</v>
      </c>
      <c r="CS115" s="122">
        <v>89.4</v>
      </c>
      <c r="CT115" s="122">
        <v>89.3</v>
      </c>
      <c r="CU115" s="122">
        <v>88.8</v>
      </c>
      <c r="CV115" s="122">
        <v>89.9</v>
      </c>
      <c r="CW115" s="122">
        <v>90</v>
      </c>
      <c r="CX115" s="122">
        <v>90</v>
      </c>
      <c r="CY115" s="122">
        <v>89.9</v>
      </c>
      <c r="CZ115" s="122">
        <v>89.4</v>
      </c>
      <c r="DA115" s="122">
        <v>89.5</v>
      </c>
      <c r="DB115" s="123">
        <v>89.9</v>
      </c>
      <c r="DC115" s="123">
        <v>89.8</v>
      </c>
      <c r="DD115" s="132">
        <v>89.9</v>
      </c>
      <c r="DE115" s="133">
        <v>90.1</v>
      </c>
      <c r="DF115" s="133">
        <v>91</v>
      </c>
      <c r="DG115" s="134">
        <v>90.8</v>
      </c>
      <c r="DH115" s="134">
        <v>90.9</v>
      </c>
      <c r="DI115" s="135">
        <v>92</v>
      </c>
      <c r="DJ115" s="134">
        <v>92.7</v>
      </c>
      <c r="DK115" s="136">
        <f t="shared" si="23"/>
        <v>-0.59999999999999432</v>
      </c>
      <c r="DL115" s="124">
        <f t="shared" si="24"/>
        <v>-6.4308681672025116E-3</v>
      </c>
      <c r="DM115" s="125">
        <v>25</v>
      </c>
      <c r="DN115" s="125">
        <v>25.3</v>
      </c>
      <c r="DO115" s="125">
        <v>25.1</v>
      </c>
      <c r="DP115" s="125">
        <v>24.4</v>
      </c>
      <c r="DQ115" s="125">
        <v>24.5</v>
      </c>
      <c r="DR115" s="125">
        <v>24.2</v>
      </c>
      <c r="DS115" s="125">
        <v>24.5</v>
      </c>
      <c r="DT115" s="125">
        <v>24.4</v>
      </c>
      <c r="DU115" s="125">
        <v>24.4</v>
      </c>
      <c r="DV115" s="125">
        <v>24.6</v>
      </c>
      <c r="DW115" s="125">
        <v>24.5</v>
      </c>
      <c r="DX115" s="125">
        <v>24.6</v>
      </c>
      <c r="DY115" s="125">
        <v>24.6</v>
      </c>
      <c r="DZ115" s="125">
        <v>24.6</v>
      </c>
      <c r="EA115" s="125">
        <v>24.6</v>
      </c>
      <c r="EB115" s="125">
        <v>24.7</v>
      </c>
      <c r="EC115" s="125">
        <v>24.6</v>
      </c>
      <c r="ED115" s="125">
        <v>24.8</v>
      </c>
      <c r="EE115" s="125">
        <v>24.6</v>
      </c>
      <c r="EF115" s="125">
        <v>24.6</v>
      </c>
      <c r="EG115" s="126">
        <v>24.9</v>
      </c>
      <c r="EH115" s="126">
        <v>24.9</v>
      </c>
      <c r="EI115" s="127">
        <v>24.6</v>
      </c>
      <c r="EJ115" s="137">
        <v>24.6</v>
      </c>
      <c r="EK115" s="137">
        <v>24.7</v>
      </c>
      <c r="EL115" s="138">
        <v>24.4</v>
      </c>
      <c r="EM115" s="138">
        <v>24.6</v>
      </c>
      <c r="EN115" s="138">
        <v>24.3</v>
      </c>
      <c r="EO115" s="138">
        <v>24.4</v>
      </c>
      <c r="EP115" s="130">
        <f t="shared" si="25"/>
        <v>-0.60000000000000142</v>
      </c>
      <c r="EQ115" s="131">
        <f t="shared" si="26"/>
        <v>-2.4000000000000056E-2</v>
      </c>
      <c r="ER115" s="122">
        <v>33.5</v>
      </c>
      <c r="ES115" s="122">
        <v>32.299999999999997</v>
      </c>
      <c r="ET115" s="122">
        <v>32</v>
      </c>
      <c r="EU115" s="122">
        <v>31.9</v>
      </c>
      <c r="EV115" s="122">
        <v>31.7</v>
      </c>
      <c r="EW115" s="122">
        <v>31.6</v>
      </c>
      <c r="EX115" s="122">
        <v>31.4</v>
      </c>
      <c r="EY115" s="122">
        <v>31.4</v>
      </c>
      <c r="EZ115" s="122">
        <v>31.2</v>
      </c>
      <c r="FA115" s="122">
        <v>30.7</v>
      </c>
      <c r="FB115" s="122">
        <v>31.1</v>
      </c>
      <c r="FC115" s="122">
        <v>31</v>
      </c>
      <c r="FD115" s="122">
        <v>31.2</v>
      </c>
      <c r="FE115" s="122">
        <v>31.9</v>
      </c>
      <c r="FF115" s="122">
        <v>32</v>
      </c>
      <c r="FG115" s="122">
        <v>31.6</v>
      </c>
      <c r="FH115" s="122">
        <v>30.9</v>
      </c>
      <c r="FI115" s="122">
        <v>31.3</v>
      </c>
      <c r="FJ115" s="122">
        <v>31.7</v>
      </c>
      <c r="FK115" s="122">
        <v>31.5</v>
      </c>
      <c r="FL115" s="123">
        <v>31.5</v>
      </c>
      <c r="FM115" s="123">
        <v>31.9</v>
      </c>
      <c r="FN115" s="123">
        <v>34.700000000000003</v>
      </c>
      <c r="FO115" s="123">
        <v>35.1</v>
      </c>
      <c r="FP115" s="132">
        <v>704.6</v>
      </c>
      <c r="FQ115" s="134">
        <v>34.4</v>
      </c>
      <c r="FR115" s="134">
        <v>34.200000000000003</v>
      </c>
      <c r="FS115" s="135">
        <v>33.9</v>
      </c>
      <c r="FT115" s="134">
        <v>34</v>
      </c>
      <c r="FU115" s="139">
        <f t="shared" si="27"/>
        <v>0.5</v>
      </c>
      <c r="FV115" s="124">
        <f t="shared" si="28"/>
        <v>1.4925373134328358E-2</v>
      </c>
      <c r="FW115" s="125">
        <v>67.7</v>
      </c>
      <c r="FX115" s="125">
        <v>68.2</v>
      </c>
      <c r="FY115" s="125">
        <v>64.2</v>
      </c>
      <c r="FZ115" s="125">
        <v>64.7</v>
      </c>
      <c r="GA115" s="125">
        <v>65.3</v>
      </c>
      <c r="GB115" s="125">
        <v>64.8</v>
      </c>
      <c r="GC115" s="125">
        <v>65.900000000000006</v>
      </c>
      <c r="GD115" s="125">
        <v>66</v>
      </c>
      <c r="GE115" s="125">
        <v>65.900000000000006</v>
      </c>
      <c r="GF115" s="125">
        <v>65.3</v>
      </c>
      <c r="GG115" s="125">
        <v>65.5</v>
      </c>
      <c r="GH115" s="125">
        <v>65.5</v>
      </c>
      <c r="GI115" s="125">
        <v>66.2</v>
      </c>
      <c r="GJ115" s="125">
        <v>65.900000000000006</v>
      </c>
      <c r="GK115" s="125">
        <v>65.7</v>
      </c>
      <c r="GL115" s="125">
        <v>65.599999999999994</v>
      </c>
      <c r="GM115" s="125">
        <v>65.400000000000006</v>
      </c>
      <c r="GN115" s="125">
        <v>65.5</v>
      </c>
      <c r="GO115" s="125">
        <v>64.7</v>
      </c>
      <c r="GP115" s="125">
        <v>65.099999999999994</v>
      </c>
      <c r="GQ115" s="126">
        <v>64.8</v>
      </c>
      <c r="GR115" s="126">
        <v>65.3</v>
      </c>
      <c r="GS115" s="127">
        <v>66.599999999999994</v>
      </c>
      <c r="GT115" s="137">
        <v>66.099999999999994</v>
      </c>
      <c r="GU115" s="137">
        <v>65.900000000000006</v>
      </c>
      <c r="GV115" s="138">
        <v>65.5</v>
      </c>
      <c r="GW115" s="138">
        <v>65.7</v>
      </c>
      <c r="GX115" s="138">
        <v>65.5</v>
      </c>
      <c r="GY115" s="138">
        <v>65.599999999999994</v>
      </c>
      <c r="GZ115" s="130">
        <f t="shared" si="29"/>
        <v>-2.1000000000000085</v>
      </c>
      <c r="HA115" s="131">
        <f t="shared" si="30"/>
        <v>-3.1019202363367925E-2</v>
      </c>
      <c r="HB115" s="122">
        <v>40.9</v>
      </c>
      <c r="HC115" s="122">
        <v>39.799999999999997</v>
      </c>
      <c r="HD115" s="122">
        <v>20.9</v>
      </c>
      <c r="HE115" s="122">
        <v>26.8</v>
      </c>
      <c r="HF115" s="122">
        <v>31.5</v>
      </c>
      <c r="HG115" s="122">
        <v>33.6</v>
      </c>
      <c r="HH115" s="122">
        <v>34.799999999999997</v>
      </c>
      <c r="HI115" s="122">
        <v>34.299999999999997</v>
      </c>
      <c r="HJ115" s="122">
        <v>34.4</v>
      </c>
      <c r="HK115" s="122">
        <v>34.4</v>
      </c>
      <c r="HL115" s="122">
        <v>33.799999999999997</v>
      </c>
      <c r="HM115" s="122">
        <v>34.9</v>
      </c>
      <c r="HN115" s="122">
        <v>35.700000000000003</v>
      </c>
      <c r="HO115" s="122">
        <v>36.5</v>
      </c>
      <c r="HP115" s="122">
        <v>36.9</v>
      </c>
      <c r="HQ115" s="122">
        <v>37.200000000000003</v>
      </c>
      <c r="HR115" s="122">
        <v>38.1</v>
      </c>
      <c r="HS115" s="122">
        <v>37.799999999999997</v>
      </c>
      <c r="HT115" s="122">
        <v>37.6</v>
      </c>
      <c r="HU115" s="122">
        <v>37.9</v>
      </c>
      <c r="HV115" s="123">
        <v>38.5</v>
      </c>
      <c r="HW115" s="123">
        <v>39.4</v>
      </c>
      <c r="HX115" s="132">
        <v>38.700000000000003</v>
      </c>
      <c r="HY115" s="133">
        <v>39.1</v>
      </c>
      <c r="HZ115" s="133">
        <v>39.1</v>
      </c>
      <c r="IA115" s="134">
        <v>38.6</v>
      </c>
      <c r="IB115" s="134">
        <v>38</v>
      </c>
      <c r="IC115" s="134">
        <v>37.5</v>
      </c>
      <c r="ID115" s="134">
        <v>38.4</v>
      </c>
      <c r="IE115" s="139">
        <f t="shared" si="31"/>
        <v>-2.5</v>
      </c>
      <c r="IF115" s="124">
        <f t="shared" si="32"/>
        <v>-6.1124694376528121E-2</v>
      </c>
      <c r="IG115" s="125">
        <v>82.8</v>
      </c>
      <c r="IH115" s="125">
        <v>83.5</v>
      </c>
      <c r="II115" s="125">
        <v>77.7</v>
      </c>
      <c r="IJ115" s="125">
        <v>75.599999999999994</v>
      </c>
      <c r="IK115" s="125">
        <v>76.8</v>
      </c>
      <c r="IL115" s="125">
        <v>80.2</v>
      </c>
      <c r="IM115" s="125">
        <v>81.099999999999994</v>
      </c>
      <c r="IN115" s="125">
        <v>82.9</v>
      </c>
      <c r="IO115" s="125">
        <v>82.9</v>
      </c>
      <c r="IP115" s="125">
        <v>79.7</v>
      </c>
      <c r="IQ115" s="125">
        <v>78.5</v>
      </c>
      <c r="IR115" s="125">
        <v>79.900000000000006</v>
      </c>
      <c r="IS115" s="125">
        <v>80.400000000000006</v>
      </c>
      <c r="IT115" s="125">
        <v>80.3</v>
      </c>
      <c r="IU115" s="125">
        <v>80.599999999999994</v>
      </c>
      <c r="IV115" s="125">
        <v>80.2</v>
      </c>
      <c r="IW115" s="125">
        <v>80.3</v>
      </c>
      <c r="IX115" s="125">
        <v>80</v>
      </c>
      <c r="IY115" s="125">
        <v>80.5</v>
      </c>
      <c r="IZ115" s="140">
        <v>80.3</v>
      </c>
      <c r="JA115" s="137">
        <v>80.5</v>
      </c>
      <c r="JB115" s="137">
        <v>80.5</v>
      </c>
      <c r="JC115" s="137">
        <v>82.2</v>
      </c>
      <c r="JD115" s="137">
        <v>82.9</v>
      </c>
      <c r="JE115" s="137">
        <v>82.6</v>
      </c>
      <c r="JF115" s="138">
        <v>82.9</v>
      </c>
      <c r="JG115" s="138">
        <v>82.9</v>
      </c>
      <c r="JH115" s="138">
        <v>82.9</v>
      </c>
      <c r="JI115" s="138">
        <v>83</v>
      </c>
      <c r="JJ115" s="128">
        <f t="shared" si="33"/>
        <v>0.20000000000000284</v>
      </c>
      <c r="JK115" s="141">
        <f t="shared" si="34"/>
        <v>2.4154589371981022E-3</v>
      </c>
    </row>
    <row r="116" spans="1:271" ht="15.95" thickBot="1">
      <c r="A116" s="113" t="s">
        <v>125</v>
      </c>
      <c r="B116" s="114">
        <v>5609.9</v>
      </c>
      <c r="C116" s="114">
        <v>4704</v>
      </c>
      <c r="D116" s="114">
        <v>4825.2</v>
      </c>
      <c r="E116" s="114">
        <v>5038.3999999999996</v>
      </c>
      <c r="F116" s="114">
        <v>5101.7</v>
      </c>
      <c r="G116" s="114">
        <v>5191.5</v>
      </c>
      <c r="H116" s="114">
        <v>5217.7</v>
      </c>
      <c r="I116" s="114">
        <v>5292.3</v>
      </c>
      <c r="J116" s="114">
        <v>5277.8</v>
      </c>
      <c r="K116" s="115">
        <v>5302.2</v>
      </c>
      <c r="L116" s="115">
        <v>5312</v>
      </c>
      <c r="M116" s="116">
        <v>5304</v>
      </c>
      <c r="N116" s="116">
        <v>5289.5</v>
      </c>
      <c r="O116" s="116">
        <v>5348.3</v>
      </c>
      <c r="P116" s="116">
        <v>5346</v>
      </c>
      <c r="Q116" s="117">
        <v>5361.2</v>
      </c>
      <c r="R116" s="117">
        <v>5378.9</v>
      </c>
      <c r="S116" s="117">
        <v>5403</v>
      </c>
      <c r="T116" s="117">
        <v>5432.7</v>
      </c>
      <c r="U116" s="152">
        <v>5449.4</v>
      </c>
      <c r="V116" s="119">
        <v>5464.4</v>
      </c>
      <c r="W116" s="119">
        <v>5474.7</v>
      </c>
      <c r="X116" s="120">
        <v>5476.7</v>
      </c>
      <c r="Y116" s="119">
        <v>5465.4</v>
      </c>
      <c r="Z116" s="121">
        <f t="shared" si="18"/>
        <v>-144.5</v>
      </c>
      <c r="AA116" s="122">
        <v>232</v>
      </c>
      <c r="AB116" s="122">
        <v>227.2</v>
      </c>
      <c r="AC116" s="122">
        <v>188.5</v>
      </c>
      <c r="AD116" s="122">
        <v>207.6</v>
      </c>
      <c r="AE116" s="122">
        <v>213.7</v>
      </c>
      <c r="AF116" s="122">
        <v>213.1</v>
      </c>
      <c r="AG116" s="122">
        <v>213.3</v>
      </c>
      <c r="AH116" s="122">
        <v>214.7</v>
      </c>
      <c r="AI116" s="122">
        <v>222.2</v>
      </c>
      <c r="AJ116" s="122">
        <v>223.2</v>
      </c>
      <c r="AK116" s="122">
        <v>223.6</v>
      </c>
      <c r="AL116" s="122">
        <v>225.7</v>
      </c>
      <c r="AM116" s="122">
        <v>224.7</v>
      </c>
      <c r="AN116" s="122">
        <v>223.3</v>
      </c>
      <c r="AO116" s="122">
        <v>224.2</v>
      </c>
      <c r="AP116" s="122">
        <v>224.6</v>
      </c>
      <c r="AQ116" s="122">
        <v>228</v>
      </c>
      <c r="AR116" s="123">
        <v>229.4</v>
      </c>
      <c r="AS116" s="123">
        <v>233.6</v>
      </c>
      <c r="AT116" s="123">
        <v>232.7</v>
      </c>
      <c r="AU116" s="123">
        <v>237.2</v>
      </c>
      <c r="AV116" s="123">
        <v>235</v>
      </c>
      <c r="AW116" s="123">
        <v>234.3</v>
      </c>
      <c r="AX116" s="123">
        <v>236.7</v>
      </c>
      <c r="AY116" s="123">
        <v>233.5</v>
      </c>
      <c r="AZ116" s="123">
        <v>234.1</v>
      </c>
      <c r="BA116" s="122">
        <f t="shared" si="19"/>
        <v>2.0999999999999943</v>
      </c>
      <c r="BB116" s="124">
        <f t="shared" si="20"/>
        <v>9.0517241379310092E-3</v>
      </c>
      <c r="BC116" s="125">
        <v>694</v>
      </c>
      <c r="BD116" s="125">
        <v>698.1</v>
      </c>
      <c r="BE116" s="125">
        <v>702.2</v>
      </c>
      <c r="BF116" s="125">
        <v>602.9</v>
      </c>
      <c r="BG116" s="125">
        <v>659.1</v>
      </c>
      <c r="BH116" s="125">
        <v>656.1</v>
      </c>
      <c r="BI116" s="125">
        <v>659.7</v>
      </c>
      <c r="BJ116" s="125">
        <v>663.2</v>
      </c>
      <c r="BK116" s="125">
        <v>670.5</v>
      </c>
      <c r="BL116" s="125">
        <v>658.8</v>
      </c>
      <c r="BM116" s="125">
        <v>657.6</v>
      </c>
      <c r="BN116" s="125">
        <v>657.7</v>
      </c>
      <c r="BO116" s="125">
        <v>657.2</v>
      </c>
      <c r="BP116" s="125">
        <v>659</v>
      </c>
      <c r="BQ116" s="125">
        <v>658.6</v>
      </c>
      <c r="BR116" s="125">
        <v>657.2</v>
      </c>
      <c r="BS116" s="125">
        <v>658.4</v>
      </c>
      <c r="BT116" s="125">
        <v>661.7</v>
      </c>
      <c r="BU116" s="125">
        <v>661.2</v>
      </c>
      <c r="BV116" s="125">
        <v>659.7</v>
      </c>
      <c r="BW116" s="126">
        <v>660.5</v>
      </c>
      <c r="BX116" s="126">
        <v>660.9</v>
      </c>
      <c r="BY116" s="126">
        <v>673</v>
      </c>
      <c r="BZ116" s="126">
        <v>674.7</v>
      </c>
      <c r="CA116" s="127">
        <v>674.3</v>
      </c>
      <c r="CB116" s="128">
        <v>678.9</v>
      </c>
      <c r="CC116" s="129">
        <v>682.2</v>
      </c>
      <c r="CD116" s="128">
        <v>680</v>
      </c>
      <c r="CE116" s="128">
        <v>676.4</v>
      </c>
      <c r="CF116" s="130">
        <f t="shared" si="21"/>
        <v>-17.600000000000023</v>
      </c>
      <c r="CG116" s="131">
        <f t="shared" si="22"/>
        <v>-7.5862068965517337E-2</v>
      </c>
      <c r="CH116" s="122">
        <v>1034.7</v>
      </c>
      <c r="CI116" s="122">
        <v>1018.6</v>
      </c>
      <c r="CJ116" s="122">
        <v>900.5</v>
      </c>
      <c r="CK116" s="122">
        <v>929.4</v>
      </c>
      <c r="CL116" s="122">
        <v>964.1</v>
      </c>
      <c r="CM116" s="122">
        <v>963</v>
      </c>
      <c r="CN116" s="122">
        <v>968</v>
      </c>
      <c r="CO116" s="122">
        <v>976.8</v>
      </c>
      <c r="CP116" s="122">
        <v>981.7</v>
      </c>
      <c r="CQ116" s="122">
        <v>1025.5999999999999</v>
      </c>
      <c r="CR116" s="122">
        <v>1028.4000000000001</v>
      </c>
      <c r="CS116" s="122">
        <v>1030.7</v>
      </c>
      <c r="CT116" s="122">
        <v>1030.7</v>
      </c>
      <c r="CU116" s="122">
        <v>1030.0999999999999</v>
      </c>
      <c r="CV116" s="122">
        <v>1025.7</v>
      </c>
      <c r="CW116" s="122">
        <v>1018</v>
      </c>
      <c r="CX116" s="122">
        <v>1026.2</v>
      </c>
      <c r="CY116" s="122">
        <v>1030.5999999999999</v>
      </c>
      <c r="CZ116" s="122">
        <v>1031.9000000000001</v>
      </c>
      <c r="DA116" s="122">
        <v>1041.5</v>
      </c>
      <c r="DB116" s="148">
        <v>1048.3</v>
      </c>
      <c r="DC116" s="148">
        <v>1051.5</v>
      </c>
      <c r="DD116" s="149">
        <v>1041.7</v>
      </c>
      <c r="DE116" s="150">
        <v>1048.3</v>
      </c>
      <c r="DF116" s="150">
        <v>1054.2</v>
      </c>
      <c r="DG116" s="134">
        <v>1056.4000000000001</v>
      </c>
      <c r="DH116" s="134">
        <v>1054.5</v>
      </c>
      <c r="DI116" s="135">
        <v>1057.5999999999999</v>
      </c>
      <c r="DJ116" s="134">
        <v>1055.0999999999999</v>
      </c>
      <c r="DK116" s="136">
        <f t="shared" si="23"/>
        <v>20.399999999999864</v>
      </c>
      <c r="DL116" s="124">
        <f t="shared" si="24"/>
        <v>1.9715859669469277E-2</v>
      </c>
      <c r="DM116" s="125">
        <v>308</v>
      </c>
      <c r="DN116" s="125">
        <v>306.10000000000002</v>
      </c>
      <c r="DO116" s="125">
        <v>293.5</v>
      </c>
      <c r="DP116" s="125">
        <v>295.60000000000002</v>
      </c>
      <c r="DQ116" s="125">
        <v>294.10000000000002</v>
      </c>
      <c r="DR116" s="125">
        <v>294</v>
      </c>
      <c r="DS116" s="125">
        <v>295.3</v>
      </c>
      <c r="DT116" s="125">
        <v>294.60000000000002</v>
      </c>
      <c r="DU116" s="125">
        <v>296.5</v>
      </c>
      <c r="DV116" s="125">
        <v>304.2</v>
      </c>
      <c r="DW116" s="125">
        <v>306.10000000000002</v>
      </c>
      <c r="DX116" s="125">
        <v>307.89999999999998</v>
      </c>
      <c r="DY116" s="125">
        <v>308.2</v>
      </c>
      <c r="DZ116" s="125">
        <v>308.39999999999998</v>
      </c>
      <c r="EA116" s="125">
        <v>308</v>
      </c>
      <c r="EB116" s="125">
        <v>305.7</v>
      </c>
      <c r="EC116" s="125">
        <v>304.89999999999998</v>
      </c>
      <c r="ED116" s="125">
        <v>303.7</v>
      </c>
      <c r="EE116" s="125">
        <v>302.39999999999998</v>
      </c>
      <c r="EF116" s="125">
        <v>301.89999999999998</v>
      </c>
      <c r="EG116" s="126">
        <v>305.5</v>
      </c>
      <c r="EH116" s="126">
        <v>306.10000000000002</v>
      </c>
      <c r="EI116" s="127">
        <v>310.10000000000002</v>
      </c>
      <c r="EJ116" s="137">
        <v>310.5</v>
      </c>
      <c r="EK116" s="137">
        <v>309.8</v>
      </c>
      <c r="EL116" s="138">
        <v>308.8</v>
      </c>
      <c r="EM116" s="138">
        <v>307.8</v>
      </c>
      <c r="EN116" s="138">
        <v>308.39999999999998</v>
      </c>
      <c r="EO116" s="138">
        <v>308.2</v>
      </c>
      <c r="EP116" s="130">
        <f t="shared" si="25"/>
        <v>0.19999999999998863</v>
      </c>
      <c r="EQ116" s="131">
        <f t="shared" si="26"/>
        <v>6.4935064935061249E-4</v>
      </c>
      <c r="ER116" s="122">
        <v>732.4</v>
      </c>
      <c r="ES116" s="122">
        <v>628.20000000000005</v>
      </c>
      <c r="ET116" s="122">
        <v>631.6</v>
      </c>
      <c r="EU116" s="122">
        <v>642.6</v>
      </c>
      <c r="EV116" s="122">
        <v>652.79999999999995</v>
      </c>
      <c r="EW116" s="122">
        <v>665.9</v>
      </c>
      <c r="EX116" s="122">
        <v>672.5</v>
      </c>
      <c r="EY116" s="122">
        <v>681.5</v>
      </c>
      <c r="EZ116" s="122">
        <v>687.4</v>
      </c>
      <c r="FA116" s="122">
        <v>696.9</v>
      </c>
      <c r="FB116" s="122">
        <v>696.2</v>
      </c>
      <c r="FC116" s="122">
        <v>697</v>
      </c>
      <c r="FD116" s="122">
        <v>698.1</v>
      </c>
      <c r="FE116" s="122">
        <v>701.8</v>
      </c>
      <c r="FF116" s="122">
        <v>701</v>
      </c>
      <c r="FG116" s="122">
        <v>700</v>
      </c>
      <c r="FH116" s="122">
        <v>699.1</v>
      </c>
      <c r="FI116" s="122">
        <v>703.1</v>
      </c>
      <c r="FJ116" s="122">
        <v>708.7</v>
      </c>
      <c r="FK116" s="122">
        <v>708.8</v>
      </c>
      <c r="FL116" s="123">
        <v>712.5</v>
      </c>
      <c r="FM116" s="123">
        <v>714.5</v>
      </c>
      <c r="FN116" s="123">
        <v>720.3</v>
      </c>
      <c r="FO116" s="123">
        <v>724.2</v>
      </c>
      <c r="FP116" s="132">
        <v>35.299999999999997</v>
      </c>
      <c r="FQ116" s="134">
        <v>729.5</v>
      </c>
      <c r="FR116" s="134">
        <v>728.8</v>
      </c>
      <c r="FS116" s="135">
        <v>723.6</v>
      </c>
      <c r="FT116" s="134">
        <v>723.5</v>
      </c>
      <c r="FU116" s="139">
        <f t="shared" si="27"/>
        <v>-8.8999999999999773</v>
      </c>
      <c r="FV116" s="124">
        <f t="shared" si="28"/>
        <v>-1.2151829601310728E-2</v>
      </c>
      <c r="FW116" s="125">
        <v>946</v>
      </c>
      <c r="FX116" s="125">
        <v>940.5</v>
      </c>
      <c r="FY116" s="125">
        <v>831.3</v>
      </c>
      <c r="FZ116" s="125">
        <v>843.6</v>
      </c>
      <c r="GA116" s="125">
        <v>873.2</v>
      </c>
      <c r="GB116" s="125">
        <v>888</v>
      </c>
      <c r="GC116" s="125">
        <v>902.2</v>
      </c>
      <c r="GD116" s="125">
        <v>906.4</v>
      </c>
      <c r="GE116" s="125">
        <v>907.1</v>
      </c>
      <c r="GF116" s="125">
        <v>896.5</v>
      </c>
      <c r="GG116" s="125">
        <v>890.9</v>
      </c>
      <c r="GH116" s="125">
        <v>899.6</v>
      </c>
      <c r="GI116" s="125">
        <v>892</v>
      </c>
      <c r="GJ116" s="125">
        <v>895</v>
      </c>
      <c r="GK116" s="125">
        <v>895.8</v>
      </c>
      <c r="GL116" s="125">
        <v>893.9</v>
      </c>
      <c r="GM116" s="125">
        <v>897</v>
      </c>
      <c r="GN116" s="125">
        <v>901.3</v>
      </c>
      <c r="GO116" s="125">
        <v>896.8</v>
      </c>
      <c r="GP116" s="125">
        <v>894</v>
      </c>
      <c r="GQ116" s="126">
        <v>892.4</v>
      </c>
      <c r="GR116" s="126">
        <v>889.6</v>
      </c>
      <c r="GS116" s="127">
        <v>884.2</v>
      </c>
      <c r="GT116" s="137">
        <v>886.2</v>
      </c>
      <c r="GU116" s="137">
        <v>887.3</v>
      </c>
      <c r="GV116" s="138">
        <v>889</v>
      </c>
      <c r="GW116" s="138">
        <v>888.8</v>
      </c>
      <c r="GX116" s="138">
        <v>891.5</v>
      </c>
      <c r="GY116" s="138">
        <v>894.4</v>
      </c>
      <c r="GZ116" s="130">
        <f t="shared" si="29"/>
        <v>-51.600000000000023</v>
      </c>
      <c r="HA116" s="131">
        <f t="shared" si="30"/>
        <v>-5.4545454545454571E-2</v>
      </c>
      <c r="HB116" s="122">
        <v>574.79999999999995</v>
      </c>
      <c r="HC116" s="122">
        <v>544.20000000000005</v>
      </c>
      <c r="HD116" s="122">
        <v>278.60000000000002</v>
      </c>
      <c r="HE116" s="122">
        <v>315.39999999999998</v>
      </c>
      <c r="HF116" s="122">
        <v>396</v>
      </c>
      <c r="HG116" s="122">
        <v>421</v>
      </c>
      <c r="HH116" s="122">
        <v>424.6</v>
      </c>
      <c r="HI116" s="122">
        <v>436.7</v>
      </c>
      <c r="HJ116" s="122">
        <v>441.9</v>
      </c>
      <c r="HK116" s="122">
        <v>478.8</v>
      </c>
      <c r="HL116" s="122">
        <v>470.3</v>
      </c>
      <c r="HM116" s="122">
        <v>480.9</v>
      </c>
      <c r="HN116" s="122">
        <v>486.5</v>
      </c>
      <c r="HO116" s="122">
        <v>485</v>
      </c>
      <c r="HP116" s="122">
        <v>483.3</v>
      </c>
      <c r="HQ116" s="122">
        <v>482.6</v>
      </c>
      <c r="HR116" s="122">
        <v>494.8</v>
      </c>
      <c r="HS116" s="122">
        <v>504.7</v>
      </c>
      <c r="HT116" s="122">
        <v>503.4</v>
      </c>
      <c r="HU116" s="122">
        <v>505.1</v>
      </c>
      <c r="HV116" s="123">
        <v>510.4</v>
      </c>
      <c r="HW116" s="123">
        <v>519.20000000000005</v>
      </c>
      <c r="HX116" s="132">
        <v>520.29999999999995</v>
      </c>
      <c r="HY116" s="133">
        <v>524.9</v>
      </c>
      <c r="HZ116" s="133">
        <v>529.1</v>
      </c>
      <c r="IA116" s="134">
        <v>534.6</v>
      </c>
      <c r="IB116" s="134">
        <v>538.1</v>
      </c>
      <c r="IC116" s="134">
        <v>537.79999999999995</v>
      </c>
      <c r="ID116" s="134">
        <v>534.29999999999995</v>
      </c>
      <c r="IE116" s="139">
        <f t="shared" si="31"/>
        <v>-40.5</v>
      </c>
      <c r="IF116" s="124">
        <f t="shared" si="32"/>
        <v>-7.0459290187891446E-2</v>
      </c>
      <c r="IG116" s="125">
        <v>795</v>
      </c>
      <c r="IH116" s="125">
        <v>781.8</v>
      </c>
      <c r="II116" s="125">
        <v>739.9</v>
      </c>
      <c r="IJ116" s="125">
        <v>711.4</v>
      </c>
      <c r="IK116" s="125">
        <v>720.1</v>
      </c>
      <c r="IL116" s="125">
        <v>724.5</v>
      </c>
      <c r="IM116" s="125">
        <v>733.2</v>
      </c>
      <c r="IN116" s="125">
        <v>736.3</v>
      </c>
      <c r="IO116" s="125">
        <v>734.7</v>
      </c>
      <c r="IP116" s="125">
        <v>747.6</v>
      </c>
      <c r="IQ116" s="125">
        <v>742.9</v>
      </c>
      <c r="IR116" s="125">
        <v>744.6</v>
      </c>
      <c r="IS116" s="125">
        <v>743</v>
      </c>
      <c r="IT116" s="125">
        <v>744.4</v>
      </c>
      <c r="IU116" s="125">
        <v>744.6</v>
      </c>
      <c r="IV116" s="125">
        <v>745.6</v>
      </c>
      <c r="IW116" s="125">
        <v>755.4</v>
      </c>
      <c r="IX116" s="125">
        <v>755.4</v>
      </c>
      <c r="IY116" s="125">
        <v>753.5</v>
      </c>
      <c r="IZ116" s="140">
        <v>758.7</v>
      </c>
      <c r="JA116" s="137">
        <v>755.3</v>
      </c>
      <c r="JB116" s="137">
        <v>756.4</v>
      </c>
      <c r="JC116" s="137">
        <v>741.5</v>
      </c>
      <c r="JD116" s="137">
        <v>747</v>
      </c>
      <c r="JE116" s="137">
        <v>750.2</v>
      </c>
      <c r="JF116" s="138">
        <v>752.1</v>
      </c>
      <c r="JG116" s="138">
        <v>753.7</v>
      </c>
      <c r="JH116" s="138">
        <v>758.3</v>
      </c>
      <c r="JI116" s="138">
        <v>752.4</v>
      </c>
      <c r="JJ116" s="128">
        <f t="shared" si="33"/>
        <v>-42.600000000000023</v>
      </c>
      <c r="JK116" s="141">
        <f t="shared" si="34"/>
        <v>-5.3584905660377387E-2</v>
      </c>
    </row>
    <row r="117" spans="1:271" ht="15.95" thickBot="1">
      <c r="A117" s="113" t="s">
        <v>126</v>
      </c>
      <c r="B117" s="114">
        <v>1701.7</v>
      </c>
      <c r="C117" s="114">
        <v>1556.5</v>
      </c>
      <c r="D117" s="114">
        <v>1581.3</v>
      </c>
      <c r="E117" s="114">
        <v>1612.8</v>
      </c>
      <c r="F117" s="114">
        <v>1610.5</v>
      </c>
      <c r="G117" s="114">
        <v>1623</v>
      </c>
      <c r="H117" s="114">
        <v>1623.7</v>
      </c>
      <c r="I117" s="114">
        <v>1613.3</v>
      </c>
      <c r="J117" s="114">
        <v>1614.1</v>
      </c>
      <c r="K117" s="115">
        <v>1612</v>
      </c>
      <c r="L117" s="115">
        <v>1626.7</v>
      </c>
      <c r="M117" s="116">
        <v>1625.8</v>
      </c>
      <c r="N117" s="116">
        <v>1626.9</v>
      </c>
      <c r="O117" s="116">
        <v>1630.3</v>
      </c>
      <c r="P117" s="116">
        <v>1636.7</v>
      </c>
      <c r="Q117" s="117">
        <v>1649.8</v>
      </c>
      <c r="R117" s="117">
        <v>1652</v>
      </c>
      <c r="S117" s="117">
        <v>1655.2</v>
      </c>
      <c r="T117" s="117">
        <v>1660.5</v>
      </c>
      <c r="U117" s="118">
        <v>1671.7</v>
      </c>
      <c r="V117" s="119">
        <v>1675.7</v>
      </c>
      <c r="W117" s="119">
        <v>1676.3</v>
      </c>
      <c r="X117" s="120">
        <v>1679.1</v>
      </c>
      <c r="Y117" s="119">
        <v>1688.6</v>
      </c>
      <c r="Z117" s="121">
        <f t="shared" si="18"/>
        <v>-13.100000000000136</v>
      </c>
      <c r="AA117" s="122">
        <v>81.8</v>
      </c>
      <c r="AB117" s="122">
        <v>80.8</v>
      </c>
      <c r="AC117" s="122">
        <v>75</v>
      </c>
      <c r="AD117" s="122">
        <v>75.900000000000006</v>
      </c>
      <c r="AE117" s="122">
        <v>75</v>
      </c>
      <c r="AF117" s="122">
        <v>75.5</v>
      </c>
      <c r="AG117" s="122">
        <v>75.5</v>
      </c>
      <c r="AH117" s="122">
        <v>75.900000000000006</v>
      </c>
      <c r="AI117" s="122">
        <v>77.5</v>
      </c>
      <c r="AJ117" s="122">
        <v>79.3</v>
      </c>
      <c r="AK117" s="122">
        <v>76</v>
      </c>
      <c r="AL117" s="122">
        <v>79</v>
      </c>
      <c r="AM117" s="122">
        <v>79.900000000000006</v>
      </c>
      <c r="AN117" s="122">
        <v>80.8</v>
      </c>
      <c r="AO117" s="122">
        <v>78.900000000000006</v>
      </c>
      <c r="AP117" s="122">
        <v>81.099999999999994</v>
      </c>
      <c r="AQ117" s="122">
        <v>82.1</v>
      </c>
      <c r="AR117" s="123">
        <v>81.599999999999994</v>
      </c>
      <c r="AS117" s="123">
        <v>81.599999999999994</v>
      </c>
      <c r="AT117" s="123">
        <v>76.400000000000006</v>
      </c>
      <c r="AU117" s="123">
        <v>76.8</v>
      </c>
      <c r="AV117" s="123">
        <v>76.900000000000006</v>
      </c>
      <c r="AW117" s="123">
        <v>78.400000000000006</v>
      </c>
      <c r="AX117" s="123">
        <v>78.599999999999994</v>
      </c>
      <c r="AY117" s="123">
        <v>78.599999999999994</v>
      </c>
      <c r="AZ117" s="123">
        <v>78.3</v>
      </c>
      <c r="BA117" s="122">
        <f t="shared" si="19"/>
        <v>-3.5</v>
      </c>
      <c r="BB117" s="124">
        <f t="shared" si="20"/>
        <v>-4.2787286063569685E-2</v>
      </c>
      <c r="BC117" s="125">
        <v>138.80000000000001</v>
      </c>
      <c r="BD117" s="125">
        <v>135.6</v>
      </c>
      <c r="BE117" s="125">
        <v>141.30000000000001</v>
      </c>
      <c r="BF117" s="125">
        <v>131.5</v>
      </c>
      <c r="BG117" s="125">
        <v>128.19999999999999</v>
      </c>
      <c r="BH117" s="125">
        <v>127.3</v>
      </c>
      <c r="BI117" s="125">
        <v>128</v>
      </c>
      <c r="BJ117" s="125">
        <v>126.3</v>
      </c>
      <c r="BK117" s="125">
        <v>126.8</v>
      </c>
      <c r="BL117" s="125">
        <v>127.8</v>
      </c>
      <c r="BM117" s="125">
        <v>129.5</v>
      </c>
      <c r="BN117" s="125">
        <v>128.5</v>
      </c>
      <c r="BO117" s="125">
        <v>128.19999999999999</v>
      </c>
      <c r="BP117" s="125">
        <v>129.6</v>
      </c>
      <c r="BQ117" s="125">
        <v>129.69999999999999</v>
      </c>
      <c r="BR117" s="125">
        <v>129.6</v>
      </c>
      <c r="BS117" s="125">
        <v>129.9</v>
      </c>
      <c r="BT117" s="125">
        <v>128.69999999999999</v>
      </c>
      <c r="BU117" s="125">
        <v>128.80000000000001</v>
      </c>
      <c r="BV117" s="125">
        <v>129</v>
      </c>
      <c r="BW117" s="126">
        <v>129.6</v>
      </c>
      <c r="BX117" s="126">
        <v>129.5</v>
      </c>
      <c r="BY117" s="126">
        <v>129.6</v>
      </c>
      <c r="BZ117" s="126">
        <v>130.19999999999999</v>
      </c>
      <c r="CA117" s="127">
        <v>131.80000000000001</v>
      </c>
      <c r="CB117" s="128">
        <v>132.4</v>
      </c>
      <c r="CC117" s="129">
        <v>131.80000000000001</v>
      </c>
      <c r="CD117" s="128">
        <v>132.5</v>
      </c>
      <c r="CE117" s="128">
        <v>133.4</v>
      </c>
      <c r="CF117" s="130">
        <f t="shared" si="21"/>
        <v>-5.4000000000000057</v>
      </c>
      <c r="CG117" s="131">
        <f t="shared" si="22"/>
        <v>-6.6014669926650435E-2</v>
      </c>
      <c r="CH117" s="122">
        <v>306.39999999999998</v>
      </c>
      <c r="CI117" s="122">
        <v>302.89999999999998</v>
      </c>
      <c r="CJ117" s="122">
        <v>287.10000000000002</v>
      </c>
      <c r="CK117" s="122">
        <v>290.10000000000002</v>
      </c>
      <c r="CL117" s="122">
        <v>294.8</v>
      </c>
      <c r="CM117" s="122">
        <v>289.8</v>
      </c>
      <c r="CN117" s="122">
        <v>294.7</v>
      </c>
      <c r="CO117" s="122">
        <v>293.39999999999998</v>
      </c>
      <c r="CP117" s="122">
        <v>293.7</v>
      </c>
      <c r="CQ117" s="122">
        <v>302.5</v>
      </c>
      <c r="CR117" s="122">
        <v>302.60000000000002</v>
      </c>
      <c r="CS117" s="122">
        <v>304.5</v>
      </c>
      <c r="CT117" s="122">
        <v>304.10000000000002</v>
      </c>
      <c r="CU117" s="122">
        <v>304.8</v>
      </c>
      <c r="CV117" s="122">
        <v>305.3</v>
      </c>
      <c r="CW117" s="122">
        <v>306.10000000000002</v>
      </c>
      <c r="CX117" s="122">
        <v>304.5</v>
      </c>
      <c r="CY117" s="122">
        <v>302.60000000000002</v>
      </c>
      <c r="CZ117" s="122">
        <v>303.2</v>
      </c>
      <c r="DA117" s="122">
        <v>306.89999999999998</v>
      </c>
      <c r="DB117" s="123">
        <v>308</v>
      </c>
      <c r="DC117" s="123">
        <v>307.10000000000002</v>
      </c>
      <c r="DD117" s="132">
        <v>317.2</v>
      </c>
      <c r="DE117" s="133">
        <v>321.8</v>
      </c>
      <c r="DF117" s="133">
        <v>328.8</v>
      </c>
      <c r="DG117" s="134">
        <v>325.2</v>
      </c>
      <c r="DH117" s="134">
        <v>323.39999999999998</v>
      </c>
      <c r="DI117" s="135">
        <v>322.5</v>
      </c>
      <c r="DJ117" s="134">
        <v>322.60000000000002</v>
      </c>
      <c r="DK117" s="136">
        <f t="shared" si="23"/>
        <v>16.200000000000045</v>
      </c>
      <c r="DL117" s="124">
        <f t="shared" si="24"/>
        <v>5.2872062663185532E-2</v>
      </c>
      <c r="DM117" s="125">
        <v>78.5</v>
      </c>
      <c r="DN117" s="125">
        <v>79.2</v>
      </c>
      <c r="DO117" s="125">
        <v>78.400000000000006</v>
      </c>
      <c r="DP117" s="125">
        <v>78.2</v>
      </c>
      <c r="DQ117" s="125">
        <v>79.2</v>
      </c>
      <c r="DR117" s="125">
        <v>79.599999999999994</v>
      </c>
      <c r="DS117" s="125">
        <v>79</v>
      </c>
      <c r="DT117" s="125">
        <v>79.2</v>
      </c>
      <c r="DU117" s="125">
        <v>79.900000000000006</v>
      </c>
      <c r="DV117" s="125">
        <v>76.8</v>
      </c>
      <c r="DW117" s="125">
        <v>77.400000000000006</v>
      </c>
      <c r="DX117" s="125">
        <v>76.900000000000006</v>
      </c>
      <c r="DY117" s="125">
        <v>75.8</v>
      </c>
      <c r="DZ117" s="125">
        <v>75.8</v>
      </c>
      <c r="EA117" s="125">
        <v>74.900000000000006</v>
      </c>
      <c r="EB117" s="125">
        <v>75.099999999999994</v>
      </c>
      <c r="EC117" s="125">
        <v>75.2</v>
      </c>
      <c r="ED117" s="125">
        <v>75.8</v>
      </c>
      <c r="EE117" s="125">
        <v>77</v>
      </c>
      <c r="EF117" s="125">
        <v>78.900000000000006</v>
      </c>
      <c r="EG117" s="126">
        <v>80.2</v>
      </c>
      <c r="EH117" s="126">
        <v>80.599999999999994</v>
      </c>
      <c r="EI117" s="127">
        <v>78.599999999999994</v>
      </c>
      <c r="EJ117" s="137">
        <v>80</v>
      </c>
      <c r="EK117" s="137">
        <v>80.2</v>
      </c>
      <c r="EL117" s="138">
        <v>81</v>
      </c>
      <c r="EM117" s="138">
        <v>80.7</v>
      </c>
      <c r="EN117" s="138">
        <v>81.8</v>
      </c>
      <c r="EO117" s="138">
        <v>81.900000000000006</v>
      </c>
      <c r="EP117" s="130">
        <f t="shared" si="25"/>
        <v>3.4000000000000057</v>
      </c>
      <c r="EQ117" s="131">
        <f t="shared" si="26"/>
        <v>4.3312101910828099E-2</v>
      </c>
      <c r="ER117" s="122">
        <v>196.2</v>
      </c>
      <c r="ES117" s="122">
        <v>168.7</v>
      </c>
      <c r="ET117" s="122">
        <v>169.7</v>
      </c>
      <c r="EU117" s="122">
        <v>174.9</v>
      </c>
      <c r="EV117" s="122">
        <v>177.9</v>
      </c>
      <c r="EW117" s="122">
        <v>175.4</v>
      </c>
      <c r="EX117" s="122">
        <v>179</v>
      </c>
      <c r="EY117" s="122">
        <v>180.6</v>
      </c>
      <c r="EZ117" s="122">
        <v>179.1</v>
      </c>
      <c r="FA117" s="122">
        <v>180.2</v>
      </c>
      <c r="FB117" s="122">
        <v>182.4</v>
      </c>
      <c r="FC117" s="122">
        <v>184.9</v>
      </c>
      <c r="FD117" s="122">
        <v>183.7</v>
      </c>
      <c r="FE117" s="122">
        <v>186.1</v>
      </c>
      <c r="FF117" s="122">
        <v>186</v>
      </c>
      <c r="FG117" s="122">
        <v>184.9</v>
      </c>
      <c r="FH117" s="122">
        <v>183.3</v>
      </c>
      <c r="FI117" s="122">
        <v>184.5</v>
      </c>
      <c r="FJ117" s="122">
        <v>184.6</v>
      </c>
      <c r="FK117" s="122">
        <v>185.4</v>
      </c>
      <c r="FL117" s="123">
        <v>189.6</v>
      </c>
      <c r="FM117" s="123">
        <v>188.7</v>
      </c>
      <c r="FN117" s="123">
        <v>192.5</v>
      </c>
      <c r="FO117" s="123">
        <v>193.3</v>
      </c>
      <c r="FP117" s="132">
        <v>726.8</v>
      </c>
      <c r="FQ117" s="134">
        <v>195.5</v>
      </c>
      <c r="FR117" s="134">
        <v>197.6</v>
      </c>
      <c r="FS117" s="135">
        <v>196.7</v>
      </c>
      <c r="FT117" s="134">
        <v>196.4</v>
      </c>
      <c r="FU117" s="139">
        <f t="shared" si="27"/>
        <v>0.20000000000001705</v>
      </c>
      <c r="FV117" s="124">
        <f t="shared" si="28"/>
        <v>1.0193679918451431E-3</v>
      </c>
      <c r="FW117" s="125">
        <v>243.1</v>
      </c>
      <c r="FX117" s="125">
        <v>240.2</v>
      </c>
      <c r="FY117" s="125">
        <v>226.2</v>
      </c>
      <c r="FZ117" s="125">
        <v>228.2</v>
      </c>
      <c r="GA117" s="125">
        <v>231</v>
      </c>
      <c r="GB117" s="125">
        <v>232.1</v>
      </c>
      <c r="GC117" s="125">
        <v>234</v>
      </c>
      <c r="GD117" s="125">
        <v>233.1</v>
      </c>
      <c r="GE117" s="125">
        <v>235.5</v>
      </c>
      <c r="GF117" s="125">
        <v>236.1</v>
      </c>
      <c r="GG117" s="125">
        <v>232.9</v>
      </c>
      <c r="GH117" s="125">
        <v>233.3</v>
      </c>
      <c r="GI117" s="125">
        <v>231.1</v>
      </c>
      <c r="GJ117" s="125">
        <v>233.7</v>
      </c>
      <c r="GK117" s="125">
        <v>234.2</v>
      </c>
      <c r="GL117" s="125">
        <v>234.5</v>
      </c>
      <c r="GM117" s="125">
        <v>233.9</v>
      </c>
      <c r="GN117" s="125">
        <v>234.8</v>
      </c>
      <c r="GO117" s="125">
        <v>236.9</v>
      </c>
      <c r="GP117" s="125">
        <v>239.1</v>
      </c>
      <c r="GQ117" s="126">
        <v>239</v>
      </c>
      <c r="GR117" s="126">
        <v>238.7</v>
      </c>
      <c r="GS117" s="127">
        <v>235.5</v>
      </c>
      <c r="GT117" s="137">
        <v>232.6</v>
      </c>
      <c r="GU117" s="137">
        <v>231.3</v>
      </c>
      <c r="GV117" s="138">
        <v>232.7</v>
      </c>
      <c r="GW117" s="138">
        <v>233.1</v>
      </c>
      <c r="GX117" s="138">
        <v>234.6</v>
      </c>
      <c r="GY117" s="138">
        <v>238.6</v>
      </c>
      <c r="GZ117" s="130">
        <f t="shared" si="29"/>
        <v>-4.5</v>
      </c>
      <c r="HA117" s="131">
        <f t="shared" si="30"/>
        <v>-1.851090086384204E-2</v>
      </c>
      <c r="HB117" s="122">
        <v>175.4</v>
      </c>
      <c r="HC117" s="122">
        <v>167.9</v>
      </c>
      <c r="HD117" s="122">
        <v>118.5</v>
      </c>
      <c r="HE117" s="122">
        <v>147</v>
      </c>
      <c r="HF117" s="122">
        <v>165.4</v>
      </c>
      <c r="HG117" s="122">
        <v>163.80000000000001</v>
      </c>
      <c r="HH117" s="122">
        <v>164.2</v>
      </c>
      <c r="HI117" s="122">
        <v>165.3</v>
      </c>
      <c r="HJ117" s="122">
        <v>167.9</v>
      </c>
      <c r="HK117" s="122">
        <v>161.80000000000001</v>
      </c>
      <c r="HL117" s="122">
        <v>161.1</v>
      </c>
      <c r="HM117" s="122">
        <v>162.9</v>
      </c>
      <c r="HN117" s="122">
        <v>163.69999999999999</v>
      </c>
      <c r="HO117" s="122">
        <v>167.6</v>
      </c>
      <c r="HP117" s="122">
        <v>166.3</v>
      </c>
      <c r="HQ117" s="122">
        <v>166.1</v>
      </c>
      <c r="HR117" s="122">
        <v>170.1</v>
      </c>
      <c r="HS117" s="122">
        <v>172.5</v>
      </c>
      <c r="HT117" s="122">
        <v>171.2</v>
      </c>
      <c r="HU117" s="122">
        <v>170.6</v>
      </c>
      <c r="HV117" s="123">
        <v>167</v>
      </c>
      <c r="HW117" s="123">
        <v>168.6</v>
      </c>
      <c r="HX117" s="132">
        <v>169.1</v>
      </c>
      <c r="HY117" s="133">
        <v>169.8</v>
      </c>
      <c r="HZ117" s="133">
        <v>170.3</v>
      </c>
      <c r="IA117" s="134">
        <v>171</v>
      </c>
      <c r="IB117" s="134">
        <v>170.6</v>
      </c>
      <c r="IC117" s="134">
        <v>171</v>
      </c>
      <c r="ID117" s="134">
        <v>172.9</v>
      </c>
      <c r="IE117" s="139">
        <f t="shared" si="31"/>
        <v>-2.5</v>
      </c>
      <c r="IF117" s="124">
        <f t="shared" si="32"/>
        <v>-1.4253135689851766E-2</v>
      </c>
      <c r="IG117" s="125">
        <v>354.9</v>
      </c>
      <c r="IH117" s="125">
        <v>356.9</v>
      </c>
      <c r="II117" s="125">
        <v>345.8</v>
      </c>
      <c r="IJ117" s="125">
        <v>336.1</v>
      </c>
      <c r="IK117" s="125">
        <v>340.1</v>
      </c>
      <c r="IL117" s="125">
        <v>346.1</v>
      </c>
      <c r="IM117" s="125">
        <v>347.5</v>
      </c>
      <c r="IN117" s="125">
        <v>350.5</v>
      </c>
      <c r="IO117" s="125">
        <v>347.8</v>
      </c>
      <c r="IP117" s="125">
        <v>342.3</v>
      </c>
      <c r="IQ117" s="125">
        <v>342.5</v>
      </c>
      <c r="IR117" s="125">
        <v>341.1</v>
      </c>
      <c r="IS117" s="125">
        <v>340.9</v>
      </c>
      <c r="IT117" s="125">
        <v>340.8</v>
      </c>
      <c r="IU117" s="125">
        <v>342</v>
      </c>
      <c r="IV117" s="125">
        <v>341.6</v>
      </c>
      <c r="IW117" s="125">
        <v>343.4</v>
      </c>
      <c r="IX117" s="125">
        <v>342.8</v>
      </c>
      <c r="IY117" s="125">
        <v>343.2</v>
      </c>
      <c r="IZ117" s="140">
        <v>346.7</v>
      </c>
      <c r="JA117" s="137">
        <v>345.5</v>
      </c>
      <c r="JB117" s="137">
        <v>346.3</v>
      </c>
      <c r="JC117" s="137">
        <v>345.4</v>
      </c>
      <c r="JD117" s="137">
        <v>346.3</v>
      </c>
      <c r="JE117" s="137">
        <v>346.9</v>
      </c>
      <c r="JF117" s="138">
        <v>347.9</v>
      </c>
      <c r="JG117" s="138">
        <v>349.2</v>
      </c>
      <c r="JH117" s="138">
        <v>349.4</v>
      </c>
      <c r="JI117" s="138">
        <v>353.1</v>
      </c>
      <c r="JJ117" s="128">
        <f t="shared" si="33"/>
        <v>-1.7999999999999545</v>
      </c>
      <c r="JK117" s="141">
        <f t="shared" si="34"/>
        <v>-5.0718512256972513E-3</v>
      </c>
    </row>
    <row r="118" spans="1:271" ht="15.95" thickBot="1">
      <c r="A118" s="113" t="s">
        <v>127</v>
      </c>
      <c r="B118" s="114">
        <v>1973</v>
      </c>
      <c r="C118" s="114">
        <v>1689.7</v>
      </c>
      <c r="D118" s="114">
        <v>1715.8</v>
      </c>
      <c r="E118" s="114">
        <v>1772.8</v>
      </c>
      <c r="F118" s="114">
        <v>1790.5</v>
      </c>
      <c r="G118" s="114">
        <v>1816</v>
      </c>
      <c r="H118" s="114">
        <v>1825.8</v>
      </c>
      <c r="I118" s="114">
        <v>1825.7</v>
      </c>
      <c r="J118" s="114">
        <v>1798.2</v>
      </c>
      <c r="K118" s="115">
        <v>1820.5</v>
      </c>
      <c r="L118" s="115">
        <v>1840.1</v>
      </c>
      <c r="M118" s="116">
        <v>1843.8</v>
      </c>
      <c r="N118" s="116">
        <v>1848.5</v>
      </c>
      <c r="O118" s="116">
        <v>1871.9</v>
      </c>
      <c r="P118" s="116">
        <v>1880.8</v>
      </c>
      <c r="Q118" s="117">
        <v>1881.5</v>
      </c>
      <c r="R118" s="117">
        <v>1887.9</v>
      </c>
      <c r="S118" s="117">
        <v>1915.8</v>
      </c>
      <c r="T118" s="117">
        <v>1920.9</v>
      </c>
      <c r="U118" s="118">
        <v>1930.6</v>
      </c>
      <c r="V118" s="119">
        <v>1937.6</v>
      </c>
      <c r="W118" s="119">
        <v>1941.8</v>
      </c>
      <c r="X118" s="120">
        <v>1949.4</v>
      </c>
      <c r="Y118" s="119">
        <v>1958.1</v>
      </c>
      <c r="Z118" s="121">
        <f t="shared" si="18"/>
        <v>-14.900000000000091</v>
      </c>
      <c r="AA118" s="122">
        <v>113.3</v>
      </c>
      <c r="AB118" s="122">
        <v>111.5</v>
      </c>
      <c r="AC118" s="122">
        <v>99.8</v>
      </c>
      <c r="AD118" s="122">
        <v>104.7</v>
      </c>
      <c r="AE118" s="122">
        <v>103.8</v>
      </c>
      <c r="AF118" s="122">
        <v>107.3</v>
      </c>
      <c r="AG118" s="122">
        <v>104.9</v>
      </c>
      <c r="AH118" s="122">
        <v>111</v>
      </c>
      <c r="AI118" s="122">
        <v>109.6</v>
      </c>
      <c r="AJ118" s="122">
        <v>109</v>
      </c>
      <c r="AK118" s="122">
        <v>108.9</v>
      </c>
      <c r="AL118" s="122">
        <v>108.9</v>
      </c>
      <c r="AM118" s="122">
        <v>109.1</v>
      </c>
      <c r="AN118" s="122">
        <v>107.9</v>
      </c>
      <c r="AO118" s="122">
        <v>108.6</v>
      </c>
      <c r="AP118" s="122">
        <v>109.5</v>
      </c>
      <c r="AQ118" s="122">
        <v>108.7</v>
      </c>
      <c r="AR118" s="123">
        <v>110.4</v>
      </c>
      <c r="AS118" s="123">
        <v>112.2</v>
      </c>
      <c r="AT118" s="123">
        <v>113</v>
      </c>
      <c r="AU118" s="123">
        <v>113.8</v>
      </c>
      <c r="AV118" s="123">
        <v>116</v>
      </c>
      <c r="AW118" s="123">
        <v>117.3</v>
      </c>
      <c r="AX118" s="123">
        <v>117.7</v>
      </c>
      <c r="AY118" s="123">
        <v>116.4</v>
      </c>
      <c r="AZ118" s="123">
        <v>119.2</v>
      </c>
      <c r="BA118" s="122">
        <f t="shared" si="19"/>
        <v>5.9000000000000057</v>
      </c>
      <c r="BB118" s="124">
        <f t="shared" si="20"/>
        <v>5.2074139452780284E-2</v>
      </c>
      <c r="BC118" s="125">
        <v>195.8</v>
      </c>
      <c r="BD118" s="125">
        <v>194.7</v>
      </c>
      <c r="BE118" s="125">
        <v>198</v>
      </c>
      <c r="BF118" s="125">
        <v>183.4</v>
      </c>
      <c r="BG118" s="125">
        <v>181.8</v>
      </c>
      <c r="BH118" s="125">
        <v>180.2</v>
      </c>
      <c r="BI118" s="125">
        <v>179.1</v>
      </c>
      <c r="BJ118" s="125">
        <v>180.3</v>
      </c>
      <c r="BK118" s="125">
        <v>181.2</v>
      </c>
      <c r="BL118" s="125">
        <v>184.1</v>
      </c>
      <c r="BM118" s="125">
        <v>184.4</v>
      </c>
      <c r="BN118" s="125">
        <v>184.8</v>
      </c>
      <c r="BO118" s="125">
        <v>184.5</v>
      </c>
      <c r="BP118" s="125">
        <v>183.9</v>
      </c>
      <c r="BQ118" s="125">
        <v>182.7</v>
      </c>
      <c r="BR118" s="125">
        <v>183</v>
      </c>
      <c r="BS118" s="125">
        <v>183.2</v>
      </c>
      <c r="BT118" s="125">
        <v>183.9</v>
      </c>
      <c r="BU118" s="125">
        <v>184.5</v>
      </c>
      <c r="BV118" s="125">
        <v>183.8</v>
      </c>
      <c r="BW118" s="126">
        <v>185.4</v>
      </c>
      <c r="BX118" s="126">
        <v>186.4</v>
      </c>
      <c r="BY118" s="126">
        <v>192.2</v>
      </c>
      <c r="BZ118" s="126">
        <v>192.3</v>
      </c>
      <c r="CA118" s="127">
        <v>192.7</v>
      </c>
      <c r="CB118" s="128">
        <v>194.1</v>
      </c>
      <c r="CC118" s="129">
        <v>195.7</v>
      </c>
      <c r="CD118" s="128">
        <v>196.4</v>
      </c>
      <c r="CE118" s="128">
        <v>196.4</v>
      </c>
      <c r="CF118" s="130">
        <f t="shared" si="21"/>
        <v>0.59999999999999432</v>
      </c>
      <c r="CG118" s="131">
        <f t="shared" si="22"/>
        <v>5.29567519858777E-3</v>
      </c>
      <c r="CH118" s="122">
        <v>361.7</v>
      </c>
      <c r="CI118" s="122">
        <v>358.2</v>
      </c>
      <c r="CJ118" s="122">
        <v>329.7</v>
      </c>
      <c r="CK118" s="122">
        <v>336.4</v>
      </c>
      <c r="CL118" s="122">
        <v>342</v>
      </c>
      <c r="CM118" s="122">
        <v>344.9</v>
      </c>
      <c r="CN118" s="122">
        <v>347.6</v>
      </c>
      <c r="CO118" s="122">
        <v>350.1</v>
      </c>
      <c r="CP118" s="122">
        <v>354.6</v>
      </c>
      <c r="CQ118" s="122">
        <v>356.9</v>
      </c>
      <c r="CR118" s="122">
        <v>356.6</v>
      </c>
      <c r="CS118" s="122">
        <v>358.2</v>
      </c>
      <c r="CT118" s="122">
        <v>360.2</v>
      </c>
      <c r="CU118" s="122">
        <v>361.2</v>
      </c>
      <c r="CV118" s="122">
        <v>360</v>
      </c>
      <c r="CW118" s="122">
        <v>360.1</v>
      </c>
      <c r="CX118" s="122">
        <v>362.4</v>
      </c>
      <c r="CY118" s="122">
        <v>359</v>
      </c>
      <c r="CZ118" s="122">
        <v>359.4</v>
      </c>
      <c r="DA118" s="122">
        <v>360.5</v>
      </c>
      <c r="DB118" s="123">
        <v>364.1</v>
      </c>
      <c r="DC118" s="123">
        <v>366.9</v>
      </c>
      <c r="DD118" s="132">
        <v>368</v>
      </c>
      <c r="DE118" s="133">
        <v>367</v>
      </c>
      <c r="DF118" s="133">
        <v>367.8</v>
      </c>
      <c r="DG118" s="134">
        <v>367.9</v>
      </c>
      <c r="DH118" s="134">
        <v>367.3</v>
      </c>
      <c r="DI118" s="135">
        <v>368.7</v>
      </c>
      <c r="DJ118" s="134">
        <v>369.6</v>
      </c>
      <c r="DK118" s="136">
        <f t="shared" si="23"/>
        <v>7.9000000000000341</v>
      </c>
      <c r="DL118" s="124">
        <f t="shared" si="24"/>
        <v>2.1841304948852735E-2</v>
      </c>
      <c r="DM118" s="125">
        <v>105.7</v>
      </c>
      <c r="DN118" s="125">
        <v>103.6</v>
      </c>
      <c r="DO118" s="125">
        <v>97.4</v>
      </c>
      <c r="DP118" s="125">
        <v>97.2</v>
      </c>
      <c r="DQ118" s="125">
        <v>98.5</v>
      </c>
      <c r="DR118" s="125">
        <v>99</v>
      </c>
      <c r="DS118" s="125">
        <v>99.6</v>
      </c>
      <c r="DT118" s="125">
        <v>101</v>
      </c>
      <c r="DU118" s="125">
        <v>100.3</v>
      </c>
      <c r="DV118" s="125">
        <v>100.8</v>
      </c>
      <c r="DW118" s="125">
        <v>101.3</v>
      </c>
      <c r="DX118" s="125">
        <v>102.2</v>
      </c>
      <c r="DY118" s="125">
        <v>103.1</v>
      </c>
      <c r="DZ118" s="125">
        <v>103.7</v>
      </c>
      <c r="EA118" s="125">
        <v>104.4</v>
      </c>
      <c r="EB118" s="125">
        <v>105.1</v>
      </c>
      <c r="EC118" s="125">
        <v>104.8</v>
      </c>
      <c r="ED118" s="125">
        <v>106.6</v>
      </c>
      <c r="EE118" s="125">
        <v>106.4</v>
      </c>
      <c r="EF118" s="125">
        <v>105.5</v>
      </c>
      <c r="EG118" s="126">
        <v>105</v>
      </c>
      <c r="EH118" s="126">
        <v>105.4</v>
      </c>
      <c r="EI118" s="127">
        <v>103.7</v>
      </c>
      <c r="EJ118" s="137">
        <v>104.9</v>
      </c>
      <c r="EK118" s="137">
        <v>105.6</v>
      </c>
      <c r="EL118" s="138">
        <v>106.8</v>
      </c>
      <c r="EM118" s="138">
        <v>106.4</v>
      </c>
      <c r="EN118" s="138">
        <v>106.8</v>
      </c>
      <c r="EO118" s="138">
        <v>107.5</v>
      </c>
      <c r="EP118" s="130">
        <f t="shared" si="25"/>
        <v>1.7999999999999972</v>
      </c>
      <c r="EQ118" s="131">
        <f t="shared" si="26"/>
        <v>1.7029328287606407E-2</v>
      </c>
      <c r="ER118" s="122">
        <v>257.39999999999998</v>
      </c>
      <c r="ES118" s="122">
        <v>235.2</v>
      </c>
      <c r="ET118" s="122">
        <v>234.7</v>
      </c>
      <c r="EU118" s="122">
        <v>235.1</v>
      </c>
      <c r="EV118" s="122">
        <v>237.1</v>
      </c>
      <c r="EW118" s="122">
        <v>238.4</v>
      </c>
      <c r="EX118" s="122">
        <v>239.1</v>
      </c>
      <c r="EY118" s="122">
        <v>240.4</v>
      </c>
      <c r="EZ118" s="122">
        <v>244.7</v>
      </c>
      <c r="FA118" s="122">
        <v>243.8</v>
      </c>
      <c r="FB118" s="122">
        <v>246.8</v>
      </c>
      <c r="FC118" s="122">
        <v>245.7</v>
      </c>
      <c r="FD118" s="122">
        <v>246.8</v>
      </c>
      <c r="FE118" s="122">
        <v>248.1</v>
      </c>
      <c r="FF118" s="122">
        <v>249.5</v>
      </c>
      <c r="FG118" s="122">
        <v>252.6</v>
      </c>
      <c r="FH118" s="122">
        <v>253.1</v>
      </c>
      <c r="FI118" s="122">
        <v>252.9</v>
      </c>
      <c r="FJ118" s="122">
        <v>254.9</v>
      </c>
      <c r="FK118" s="122">
        <v>258.3</v>
      </c>
      <c r="FL118" s="123">
        <v>260.60000000000002</v>
      </c>
      <c r="FM118" s="123">
        <v>262.8</v>
      </c>
      <c r="FN118" s="123">
        <v>255</v>
      </c>
      <c r="FO118" s="123">
        <v>256.39999999999998</v>
      </c>
      <c r="FP118" s="132">
        <v>194.5</v>
      </c>
      <c r="FQ118" s="134">
        <v>257.3</v>
      </c>
      <c r="FR118" s="134">
        <v>258.7</v>
      </c>
      <c r="FS118" s="135">
        <v>259.3</v>
      </c>
      <c r="FT118" s="134">
        <v>259.10000000000002</v>
      </c>
      <c r="FU118" s="139">
        <f t="shared" si="27"/>
        <v>1.7000000000000455</v>
      </c>
      <c r="FV118" s="124">
        <f t="shared" si="28"/>
        <v>6.6045066045067819E-3</v>
      </c>
      <c r="FW118" s="125">
        <v>315.39999999999998</v>
      </c>
      <c r="FX118" s="125">
        <v>302.39999999999998</v>
      </c>
      <c r="FY118" s="125">
        <v>270.39999999999998</v>
      </c>
      <c r="FZ118" s="125">
        <v>279.2</v>
      </c>
      <c r="GA118" s="125">
        <v>286.2</v>
      </c>
      <c r="GB118" s="125">
        <v>290.7</v>
      </c>
      <c r="GC118" s="125">
        <v>290.8</v>
      </c>
      <c r="GD118" s="125">
        <v>292.39999999999998</v>
      </c>
      <c r="GE118" s="125">
        <v>292</v>
      </c>
      <c r="GF118" s="125">
        <v>293.5</v>
      </c>
      <c r="GG118" s="125">
        <v>291.89999999999998</v>
      </c>
      <c r="GH118" s="125">
        <v>294.10000000000002</v>
      </c>
      <c r="GI118" s="125">
        <v>295.10000000000002</v>
      </c>
      <c r="GJ118" s="125">
        <v>297.39999999999998</v>
      </c>
      <c r="GK118" s="125">
        <v>297.10000000000002</v>
      </c>
      <c r="GL118" s="125">
        <v>298.2</v>
      </c>
      <c r="GM118" s="125">
        <v>299</v>
      </c>
      <c r="GN118" s="125">
        <v>298.3</v>
      </c>
      <c r="GO118" s="125">
        <v>298.7</v>
      </c>
      <c r="GP118" s="125">
        <v>297.89999999999998</v>
      </c>
      <c r="GQ118" s="126">
        <v>297.3</v>
      </c>
      <c r="GR118" s="126">
        <v>295.60000000000002</v>
      </c>
      <c r="GS118" s="127">
        <v>298.10000000000002</v>
      </c>
      <c r="GT118" s="137">
        <v>299.39999999999998</v>
      </c>
      <c r="GU118" s="137">
        <v>301.3</v>
      </c>
      <c r="GV118" s="138">
        <v>302.5</v>
      </c>
      <c r="GW118" s="138">
        <v>304.39999999999998</v>
      </c>
      <c r="GX118" s="138">
        <v>305.8</v>
      </c>
      <c r="GY118" s="138">
        <v>307.3</v>
      </c>
      <c r="GZ118" s="130">
        <f t="shared" si="29"/>
        <v>-8.0999999999999659</v>
      </c>
      <c r="HA118" s="131">
        <f t="shared" si="30"/>
        <v>-2.5681674064679666E-2</v>
      </c>
      <c r="HB118" s="122">
        <v>216.3</v>
      </c>
      <c r="HC118" s="122">
        <v>208.4</v>
      </c>
      <c r="HD118" s="122">
        <v>95.3</v>
      </c>
      <c r="HE118" s="122">
        <v>111.5</v>
      </c>
      <c r="HF118" s="122">
        <v>146.9</v>
      </c>
      <c r="HG118" s="122">
        <v>154.30000000000001</v>
      </c>
      <c r="HH118" s="122">
        <v>158</v>
      </c>
      <c r="HI118" s="122">
        <v>160.1</v>
      </c>
      <c r="HJ118" s="122">
        <v>163.4</v>
      </c>
      <c r="HK118" s="122">
        <v>165.2</v>
      </c>
      <c r="HL118" s="122">
        <v>136.80000000000001</v>
      </c>
      <c r="HM118" s="122">
        <v>139</v>
      </c>
      <c r="HN118" s="122">
        <v>148.80000000000001</v>
      </c>
      <c r="HO118" s="122">
        <v>162</v>
      </c>
      <c r="HP118" s="122">
        <v>163.6</v>
      </c>
      <c r="HQ118" s="122">
        <v>162.5</v>
      </c>
      <c r="HR118" s="122">
        <v>163.80000000000001</v>
      </c>
      <c r="HS118" s="122">
        <v>169.9</v>
      </c>
      <c r="HT118" s="122">
        <v>171.1</v>
      </c>
      <c r="HU118" s="122">
        <v>173.3</v>
      </c>
      <c r="HV118" s="123">
        <v>176.9</v>
      </c>
      <c r="HW118" s="123">
        <v>180.6</v>
      </c>
      <c r="HX118" s="132">
        <v>196.8</v>
      </c>
      <c r="HY118" s="133">
        <v>198.4</v>
      </c>
      <c r="HZ118" s="133">
        <v>201</v>
      </c>
      <c r="IA118" s="134">
        <v>201.5</v>
      </c>
      <c r="IB118" s="134">
        <v>201.9</v>
      </c>
      <c r="IC118" s="134">
        <v>205.8</v>
      </c>
      <c r="ID118" s="134">
        <v>207.1</v>
      </c>
      <c r="IE118" s="139">
        <f t="shared" si="31"/>
        <v>-9.2000000000000171</v>
      </c>
      <c r="IF118" s="124">
        <f t="shared" si="32"/>
        <v>-4.2533518261673675E-2</v>
      </c>
      <c r="IG118" s="125">
        <v>300</v>
      </c>
      <c r="IH118" s="125">
        <v>300.7</v>
      </c>
      <c r="II118" s="125">
        <v>287.39999999999998</v>
      </c>
      <c r="IJ118" s="125">
        <v>278.60000000000002</v>
      </c>
      <c r="IK118" s="125">
        <v>276.5</v>
      </c>
      <c r="IL118" s="125">
        <v>281.3</v>
      </c>
      <c r="IM118" s="125">
        <v>287.2</v>
      </c>
      <c r="IN118" s="125">
        <v>287</v>
      </c>
      <c r="IO118" s="125">
        <v>279.7</v>
      </c>
      <c r="IP118" s="125">
        <v>275.3</v>
      </c>
      <c r="IQ118" s="125">
        <v>274.5</v>
      </c>
      <c r="IR118" s="125">
        <v>275</v>
      </c>
      <c r="IS118" s="125">
        <v>275.10000000000002</v>
      </c>
      <c r="IT118" s="125">
        <v>276.5</v>
      </c>
      <c r="IU118" s="125">
        <v>278.89999999999998</v>
      </c>
      <c r="IV118" s="125">
        <v>278.8</v>
      </c>
      <c r="IW118" s="125">
        <v>279.39999999999998</v>
      </c>
      <c r="IX118" s="125">
        <v>290.5</v>
      </c>
      <c r="IY118" s="125">
        <v>293.39999999999998</v>
      </c>
      <c r="IZ118" s="140">
        <v>290.60000000000002</v>
      </c>
      <c r="JA118" s="137">
        <v>285.89999999999998</v>
      </c>
      <c r="JB118" s="137">
        <v>285.5</v>
      </c>
      <c r="JC118" s="137">
        <v>286.8</v>
      </c>
      <c r="JD118" s="137">
        <v>287.3</v>
      </c>
      <c r="JE118" s="137">
        <v>287.8</v>
      </c>
      <c r="JF118" s="138">
        <v>288.8</v>
      </c>
      <c r="JG118" s="138">
        <v>288.89999999999998</v>
      </c>
      <c r="JH118" s="138">
        <v>288.60000000000002</v>
      </c>
      <c r="JI118" s="138">
        <v>288</v>
      </c>
      <c r="JJ118" s="128">
        <f t="shared" si="33"/>
        <v>-12</v>
      </c>
      <c r="JK118" s="141">
        <f t="shared" si="34"/>
        <v>-0.04</v>
      </c>
    </row>
    <row r="119" spans="1:271" ht="15.95" thickBot="1">
      <c r="A119" s="113" t="s">
        <v>128</v>
      </c>
      <c r="B119" s="114">
        <v>6092.6</v>
      </c>
      <c r="C119" s="114">
        <v>4993.1000000000004</v>
      </c>
      <c r="D119" s="114">
        <v>5201.5</v>
      </c>
      <c r="E119" s="114">
        <v>5428</v>
      </c>
      <c r="F119" s="114">
        <v>5518.4</v>
      </c>
      <c r="G119" s="114">
        <v>5603.3</v>
      </c>
      <c r="H119" s="114">
        <v>5616.6</v>
      </c>
      <c r="I119" s="114">
        <v>5637.8</v>
      </c>
      <c r="J119" s="114">
        <v>5602.4</v>
      </c>
      <c r="K119" s="115">
        <v>5654.5</v>
      </c>
      <c r="L119" s="115">
        <v>5670.9</v>
      </c>
      <c r="M119" s="116">
        <v>5665.7</v>
      </c>
      <c r="N119" s="116">
        <v>5685.4</v>
      </c>
      <c r="O119" s="116">
        <v>5737.9</v>
      </c>
      <c r="P119" s="116">
        <v>5741.6</v>
      </c>
      <c r="Q119" s="117">
        <v>5741.7</v>
      </c>
      <c r="R119" s="117">
        <v>5768.3</v>
      </c>
      <c r="S119" s="117">
        <v>5837.6</v>
      </c>
      <c r="T119" s="117">
        <v>5856.4</v>
      </c>
      <c r="U119" s="118">
        <v>5886.5</v>
      </c>
      <c r="V119" s="119">
        <v>5906.4</v>
      </c>
      <c r="W119" s="119">
        <v>5918.6</v>
      </c>
      <c r="X119" s="120">
        <v>5929.7</v>
      </c>
      <c r="Y119" s="119">
        <v>5950.9</v>
      </c>
      <c r="Z119" s="121">
        <f t="shared" si="18"/>
        <v>-141.70000000000073</v>
      </c>
      <c r="AA119" s="122">
        <v>264.60000000000002</v>
      </c>
      <c r="AB119" s="122">
        <v>259.60000000000002</v>
      </c>
      <c r="AC119" s="122">
        <v>158.4</v>
      </c>
      <c r="AD119" s="122">
        <v>231.3</v>
      </c>
      <c r="AE119" s="122">
        <v>240.4</v>
      </c>
      <c r="AF119" s="122">
        <v>244.9</v>
      </c>
      <c r="AG119" s="122">
        <v>248</v>
      </c>
      <c r="AH119" s="122">
        <v>249.5</v>
      </c>
      <c r="AI119" s="122">
        <v>251.4</v>
      </c>
      <c r="AJ119" s="122">
        <v>251.6</v>
      </c>
      <c r="AK119" s="122">
        <v>252.3</v>
      </c>
      <c r="AL119" s="122">
        <v>252.7</v>
      </c>
      <c r="AM119" s="122">
        <v>249.4</v>
      </c>
      <c r="AN119" s="122">
        <v>245.9</v>
      </c>
      <c r="AO119" s="122">
        <v>243.6</v>
      </c>
      <c r="AP119" s="122">
        <v>245.6</v>
      </c>
      <c r="AQ119" s="122">
        <v>246</v>
      </c>
      <c r="AR119" s="123">
        <v>246.1</v>
      </c>
      <c r="AS119" s="123">
        <v>245.2</v>
      </c>
      <c r="AT119" s="123">
        <v>253</v>
      </c>
      <c r="AU119" s="123">
        <v>252.3</v>
      </c>
      <c r="AV119" s="123">
        <v>251.3</v>
      </c>
      <c r="AW119" s="123">
        <v>252.5</v>
      </c>
      <c r="AX119" s="123">
        <v>251.2</v>
      </c>
      <c r="AY119" s="123">
        <v>252.8</v>
      </c>
      <c r="AZ119" s="123">
        <v>257.2</v>
      </c>
      <c r="BA119" s="122">
        <f t="shared" si="19"/>
        <v>-7.4000000000000341</v>
      </c>
      <c r="BB119" s="124">
        <f t="shared" si="20"/>
        <v>-2.7966742252456666E-2</v>
      </c>
      <c r="BC119" s="125">
        <v>570.79999999999995</v>
      </c>
      <c r="BD119" s="125">
        <v>573.20000000000005</v>
      </c>
      <c r="BE119" s="125">
        <v>575</v>
      </c>
      <c r="BF119" s="125">
        <v>500.9</v>
      </c>
      <c r="BG119" s="125">
        <v>538.70000000000005</v>
      </c>
      <c r="BH119" s="125">
        <v>537.70000000000005</v>
      </c>
      <c r="BI119" s="125">
        <v>536.1</v>
      </c>
      <c r="BJ119" s="125">
        <v>536.4</v>
      </c>
      <c r="BK119" s="125">
        <v>536.9</v>
      </c>
      <c r="BL119" s="125">
        <v>537.20000000000005</v>
      </c>
      <c r="BM119" s="125">
        <v>538.70000000000005</v>
      </c>
      <c r="BN119" s="125">
        <v>537</v>
      </c>
      <c r="BO119" s="125">
        <v>537.79999999999995</v>
      </c>
      <c r="BP119" s="125">
        <v>543.29999999999995</v>
      </c>
      <c r="BQ119" s="125">
        <v>541.20000000000005</v>
      </c>
      <c r="BR119" s="125">
        <v>540.1</v>
      </c>
      <c r="BS119" s="125">
        <v>540.29999999999995</v>
      </c>
      <c r="BT119" s="125">
        <v>546.9</v>
      </c>
      <c r="BU119" s="125">
        <v>549.9</v>
      </c>
      <c r="BV119" s="125">
        <v>549.6</v>
      </c>
      <c r="BW119" s="126">
        <v>551.79999999999995</v>
      </c>
      <c r="BX119" s="126">
        <v>552.79999999999995</v>
      </c>
      <c r="BY119" s="126">
        <v>545.4</v>
      </c>
      <c r="BZ119" s="126">
        <v>548.20000000000005</v>
      </c>
      <c r="CA119" s="127">
        <v>558.6</v>
      </c>
      <c r="CB119" s="128">
        <v>557.6</v>
      </c>
      <c r="CC119" s="129">
        <v>562.29999999999995</v>
      </c>
      <c r="CD119" s="128">
        <v>562.5</v>
      </c>
      <c r="CE119" s="128">
        <v>561.1</v>
      </c>
      <c r="CF119" s="130">
        <f t="shared" si="21"/>
        <v>-9.6999999999999318</v>
      </c>
      <c r="CG119" s="131">
        <f t="shared" si="22"/>
        <v>-3.6659108087679255E-2</v>
      </c>
      <c r="CH119" s="122">
        <v>1129.4000000000001</v>
      </c>
      <c r="CI119" s="122">
        <v>1129.0999999999999</v>
      </c>
      <c r="CJ119" s="122">
        <v>940.5</v>
      </c>
      <c r="CK119" s="122">
        <v>976.6</v>
      </c>
      <c r="CL119" s="147">
        <v>1020</v>
      </c>
      <c r="CM119" s="122">
        <v>1016.5</v>
      </c>
      <c r="CN119" s="122">
        <v>1034.3</v>
      </c>
      <c r="CO119" s="122">
        <v>1046.5</v>
      </c>
      <c r="CP119" s="122">
        <v>1053.4000000000001</v>
      </c>
      <c r="CQ119" s="122">
        <v>1086.5</v>
      </c>
      <c r="CR119" s="122">
        <v>1093.2</v>
      </c>
      <c r="CS119" s="122">
        <v>1100.4000000000001</v>
      </c>
      <c r="CT119" s="122">
        <v>1100.7</v>
      </c>
      <c r="CU119" s="122">
        <v>1099.8</v>
      </c>
      <c r="CV119" s="122">
        <v>1094.0999999999999</v>
      </c>
      <c r="CW119" s="122">
        <v>1094.7</v>
      </c>
      <c r="CX119" s="122">
        <v>1097</v>
      </c>
      <c r="CY119" s="122">
        <v>1097.7</v>
      </c>
      <c r="CZ119" s="122">
        <v>1097.3</v>
      </c>
      <c r="DA119" s="122">
        <v>1101</v>
      </c>
      <c r="DB119" s="148">
        <v>1108.2</v>
      </c>
      <c r="DC119" s="148">
        <v>1115.5999999999999</v>
      </c>
      <c r="DD119" s="149">
        <v>1131.4000000000001</v>
      </c>
      <c r="DE119" s="150">
        <v>1136.5</v>
      </c>
      <c r="DF119" s="150">
        <v>1151.9000000000001</v>
      </c>
      <c r="DG119" s="134">
        <v>1153.3</v>
      </c>
      <c r="DH119" s="134">
        <v>1151.5999999999999</v>
      </c>
      <c r="DI119" s="135">
        <v>1149.0999999999999</v>
      </c>
      <c r="DJ119" s="134">
        <v>1152.3</v>
      </c>
      <c r="DK119" s="136">
        <f t="shared" si="23"/>
        <v>22.899999999999864</v>
      </c>
      <c r="DL119" s="124">
        <f t="shared" si="24"/>
        <v>2.0276252877634019E-2</v>
      </c>
      <c r="DM119" s="125">
        <v>333.4</v>
      </c>
      <c r="DN119" s="125">
        <v>336.1</v>
      </c>
      <c r="DO119" s="125">
        <v>326.5</v>
      </c>
      <c r="DP119" s="125">
        <v>327.2</v>
      </c>
      <c r="DQ119" s="125">
        <v>326.8</v>
      </c>
      <c r="DR119" s="125">
        <v>329.5</v>
      </c>
      <c r="DS119" s="125">
        <v>330.8</v>
      </c>
      <c r="DT119" s="125">
        <v>331.6</v>
      </c>
      <c r="DU119" s="125">
        <v>330.8</v>
      </c>
      <c r="DV119" s="125">
        <v>323.60000000000002</v>
      </c>
      <c r="DW119" s="125">
        <v>323.7</v>
      </c>
      <c r="DX119" s="125">
        <v>323.3</v>
      </c>
      <c r="DY119" s="125">
        <v>323.3</v>
      </c>
      <c r="DZ119" s="125">
        <v>322.3</v>
      </c>
      <c r="EA119" s="125">
        <v>325</v>
      </c>
      <c r="EB119" s="125">
        <v>326</v>
      </c>
      <c r="EC119" s="125">
        <v>327</v>
      </c>
      <c r="ED119" s="125">
        <v>329.2</v>
      </c>
      <c r="EE119" s="125">
        <v>329.8</v>
      </c>
      <c r="EF119" s="125">
        <v>330.2</v>
      </c>
      <c r="EG119" s="126">
        <v>329</v>
      </c>
      <c r="EH119" s="126">
        <v>329.8</v>
      </c>
      <c r="EI119" s="127">
        <v>327.3</v>
      </c>
      <c r="EJ119" s="137">
        <v>329.1</v>
      </c>
      <c r="EK119" s="137">
        <v>328.6</v>
      </c>
      <c r="EL119" s="138">
        <v>329.5</v>
      </c>
      <c r="EM119" s="138">
        <v>330.1</v>
      </c>
      <c r="EN119" s="138">
        <v>330.2</v>
      </c>
      <c r="EO119" s="138">
        <v>329.8</v>
      </c>
      <c r="EP119" s="130">
        <f t="shared" si="25"/>
        <v>-3.5999999999999659</v>
      </c>
      <c r="EQ119" s="131">
        <f t="shared" si="26"/>
        <v>-1.0797840431913515E-2</v>
      </c>
      <c r="ER119" s="122">
        <v>812.8</v>
      </c>
      <c r="ES119" s="122">
        <v>739.3</v>
      </c>
      <c r="ET119" s="122">
        <v>732.3</v>
      </c>
      <c r="EU119" s="122">
        <v>735.1</v>
      </c>
      <c r="EV119" s="122">
        <v>751.1</v>
      </c>
      <c r="EW119" s="122">
        <v>751</v>
      </c>
      <c r="EX119" s="122">
        <v>758.5</v>
      </c>
      <c r="EY119" s="122">
        <v>764.7</v>
      </c>
      <c r="EZ119" s="122">
        <v>765</v>
      </c>
      <c r="FA119" s="122">
        <v>753.6</v>
      </c>
      <c r="FB119" s="122">
        <v>758.1</v>
      </c>
      <c r="FC119" s="122">
        <v>771.6</v>
      </c>
      <c r="FD119" s="122">
        <v>769.8</v>
      </c>
      <c r="FE119" s="122">
        <v>767.2</v>
      </c>
      <c r="FF119" s="122">
        <v>764.8</v>
      </c>
      <c r="FG119" s="122">
        <v>767.1</v>
      </c>
      <c r="FH119" s="122">
        <v>768.1</v>
      </c>
      <c r="FI119" s="122">
        <v>771</v>
      </c>
      <c r="FJ119" s="122">
        <v>774.5</v>
      </c>
      <c r="FK119" s="122">
        <v>773.9</v>
      </c>
      <c r="FL119" s="123">
        <v>779.4</v>
      </c>
      <c r="FM119" s="123">
        <v>784.5</v>
      </c>
      <c r="FN119" s="123">
        <v>805.8</v>
      </c>
      <c r="FO119" s="123">
        <v>812.9</v>
      </c>
      <c r="FP119" s="132">
        <v>257.39999999999998</v>
      </c>
      <c r="FQ119" s="134">
        <v>819.7</v>
      </c>
      <c r="FR119" s="134">
        <v>821.2</v>
      </c>
      <c r="FS119" s="135">
        <v>819.4</v>
      </c>
      <c r="FT119" s="134">
        <v>821.6</v>
      </c>
      <c r="FU119" s="139">
        <f t="shared" si="27"/>
        <v>8.8000000000000682</v>
      </c>
      <c r="FV119" s="124">
        <f t="shared" si="28"/>
        <v>1.0826771653543392E-2</v>
      </c>
      <c r="FW119" s="125">
        <v>1308.5999999999999</v>
      </c>
      <c r="FX119" s="125">
        <v>1293.4000000000001</v>
      </c>
      <c r="FY119" s="125">
        <v>1132.5999999999999</v>
      </c>
      <c r="FZ119" s="125">
        <v>1155.0999999999999</v>
      </c>
      <c r="GA119" s="144">
        <v>1207.4000000000001</v>
      </c>
      <c r="GB119" s="125">
        <v>1220.4000000000001</v>
      </c>
      <c r="GC119" s="125">
        <v>1235</v>
      </c>
      <c r="GD119" s="125">
        <v>1231.5</v>
      </c>
      <c r="GE119" s="125">
        <v>1232.8</v>
      </c>
      <c r="GF119" s="125">
        <v>1239.8</v>
      </c>
      <c r="GG119" s="125">
        <v>1223.8</v>
      </c>
      <c r="GH119" s="125">
        <v>1233.9000000000001</v>
      </c>
      <c r="GI119" s="125">
        <v>1231.2</v>
      </c>
      <c r="GJ119" s="125">
        <v>1235.7</v>
      </c>
      <c r="GK119" s="125">
        <v>1232</v>
      </c>
      <c r="GL119" s="125">
        <v>1242.0999999999999</v>
      </c>
      <c r="GM119" s="125">
        <v>1244.5999999999999</v>
      </c>
      <c r="GN119" s="125">
        <v>1245</v>
      </c>
      <c r="GO119" s="125">
        <v>1247</v>
      </c>
      <c r="GP119" s="125">
        <v>1244.5999999999999</v>
      </c>
      <c r="GQ119" s="145">
        <v>1245.8</v>
      </c>
      <c r="GR119" s="145">
        <v>1246.5999999999999</v>
      </c>
      <c r="GS119" s="146">
        <v>1228.7</v>
      </c>
      <c r="GT119" s="151">
        <v>1230.5999999999999</v>
      </c>
      <c r="GU119" s="151">
        <v>1234.8</v>
      </c>
      <c r="GV119" s="138">
        <v>1239.4000000000001</v>
      </c>
      <c r="GW119" s="138">
        <v>1243.3</v>
      </c>
      <c r="GX119" s="138">
        <v>1251.7</v>
      </c>
      <c r="GY119" s="138">
        <v>1260</v>
      </c>
      <c r="GZ119" s="130">
        <f t="shared" si="29"/>
        <v>-48.599999999999909</v>
      </c>
      <c r="HA119" s="131">
        <f t="shared" si="30"/>
        <v>-3.7138927097661555E-2</v>
      </c>
      <c r="HB119" s="122">
        <v>584.20000000000005</v>
      </c>
      <c r="HC119" s="122">
        <v>553.20000000000005</v>
      </c>
      <c r="HD119" s="122">
        <v>237.5</v>
      </c>
      <c r="HE119" s="122">
        <v>285.39999999999998</v>
      </c>
      <c r="HF119" s="122">
        <v>363.3</v>
      </c>
      <c r="HG119" s="122">
        <v>411.5</v>
      </c>
      <c r="HH119" s="122">
        <v>414.2</v>
      </c>
      <c r="HI119" s="122">
        <v>430.9</v>
      </c>
      <c r="HJ119" s="122">
        <v>438.1</v>
      </c>
      <c r="HK119" s="122">
        <v>443.8</v>
      </c>
      <c r="HL119" s="122">
        <v>415.3</v>
      </c>
      <c r="HM119" s="122">
        <v>426.4</v>
      </c>
      <c r="HN119" s="122">
        <v>441.4</v>
      </c>
      <c r="HO119" s="122">
        <v>446.5</v>
      </c>
      <c r="HP119" s="122">
        <v>448.9</v>
      </c>
      <c r="HQ119" s="122">
        <v>458.7</v>
      </c>
      <c r="HR119" s="122">
        <v>458.6</v>
      </c>
      <c r="HS119" s="122">
        <v>475.3</v>
      </c>
      <c r="HT119" s="122">
        <v>467.8</v>
      </c>
      <c r="HU119" s="122">
        <v>476.6</v>
      </c>
      <c r="HV119" s="123">
        <v>488</v>
      </c>
      <c r="HW119" s="123">
        <v>492.4</v>
      </c>
      <c r="HX119" s="132">
        <v>513</v>
      </c>
      <c r="HY119" s="133">
        <v>512.6</v>
      </c>
      <c r="HZ119" s="133">
        <v>515.20000000000005</v>
      </c>
      <c r="IA119" s="134">
        <v>521.79999999999995</v>
      </c>
      <c r="IB119" s="134">
        <v>527.29999999999995</v>
      </c>
      <c r="IC119" s="134">
        <v>530.79999999999995</v>
      </c>
      <c r="ID119" s="134">
        <v>534.79999999999995</v>
      </c>
      <c r="IE119" s="139">
        <f t="shared" si="31"/>
        <v>-49.400000000000091</v>
      </c>
      <c r="IF119" s="124">
        <f t="shared" si="32"/>
        <v>-8.4560082163642733E-2</v>
      </c>
      <c r="IG119" s="125">
        <v>709.2</v>
      </c>
      <c r="IH119" s="125">
        <v>706.9</v>
      </c>
      <c r="II119" s="125">
        <v>687.3</v>
      </c>
      <c r="IJ119" s="125">
        <v>680.7</v>
      </c>
      <c r="IK119" s="125">
        <v>678.1</v>
      </c>
      <c r="IL119" s="125">
        <v>693.8</v>
      </c>
      <c r="IM119" s="125">
        <v>699.6</v>
      </c>
      <c r="IN119" s="125">
        <v>687</v>
      </c>
      <c r="IO119" s="125">
        <v>683.1</v>
      </c>
      <c r="IP119" s="125">
        <v>672.3</v>
      </c>
      <c r="IQ119" s="125">
        <v>670.3</v>
      </c>
      <c r="IR119" s="125">
        <v>669.2</v>
      </c>
      <c r="IS119" s="125">
        <v>667.3</v>
      </c>
      <c r="IT119" s="125">
        <v>670.1</v>
      </c>
      <c r="IU119" s="125">
        <v>671.9</v>
      </c>
      <c r="IV119" s="125">
        <v>672.4</v>
      </c>
      <c r="IW119" s="125">
        <v>683</v>
      </c>
      <c r="IX119" s="125">
        <v>687</v>
      </c>
      <c r="IY119" s="125">
        <v>686</v>
      </c>
      <c r="IZ119" s="140">
        <v>675.6</v>
      </c>
      <c r="JA119" s="137">
        <v>673.4</v>
      </c>
      <c r="JB119" s="137">
        <v>675.6</v>
      </c>
      <c r="JC119" s="137">
        <v>675</v>
      </c>
      <c r="JD119" s="137">
        <v>676.9</v>
      </c>
      <c r="JE119" s="137">
        <v>675.9</v>
      </c>
      <c r="JF119" s="138">
        <v>675.7</v>
      </c>
      <c r="JG119" s="138">
        <v>675.4</v>
      </c>
      <c r="JH119" s="138">
        <v>675.9</v>
      </c>
      <c r="JI119" s="138">
        <v>677.1</v>
      </c>
      <c r="JJ119" s="128">
        <f t="shared" si="33"/>
        <v>-32.100000000000023</v>
      </c>
      <c r="JK119" s="141">
        <f t="shared" si="34"/>
        <v>-4.5262267343485645E-2</v>
      </c>
    </row>
    <row r="120" spans="1:271" ht="15.95" thickBot="1">
      <c r="A120" s="113" t="s">
        <v>129</v>
      </c>
      <c r="B120" s="114">
        <v>507.2</v>
      </c>
      <c r="C120" s="114">
        <v>410.3</v>
      </c>
      <c r="D120" s="114">
        <v>422.6</v>
      </c>
      <c r="E120" s="114">
        <v>446</v>
      </c>
      <c r="F120" s="114">
        <v>459.3</v>
      </c>
      <c r="G120" s="114">
        <v>466.7</v>
      </c>
      <c r="H120" s="114">
        <v>468</v>
      </c>
      <c r="I120" s="114">
        <v>463.6</v>
      </c>
      <c r="J120" s="114">
        <v>457.8</v>
      </c>
      <c r="K120" s="115">
        <v>464.6</v>
      </c>
      <c r="L120" s="115">
        <v>467.2</v>
      </c>
      <c r="M120" s="116">
        <v>467.9</v>
      </c>
      <c r="N120" s="116">
        <v>469.3</v>
      </c>
      <c r="O120" s="116">
        <v>477.1</v>
      </c>
      <c r="P120" s="116">
        <v>478.3</v>
      </c>
      <c r="Q120" s="117">
        <v>481.3</v>
      </c>
      <c r="R120" s="117">
        <v>479.8</v>
      </c>
      <c r="S120" s="117">
        <v>488</v>
      </c>
      <c r="T120" s="117">
        <v>487</v>
      </c>
      <c r="U120" s="118">
        <v>491.3</v>
      </c>
      <c r="V120" s="119">
        <v>493.1</v>
      </c>
      <c r="W120" s="119">
        <v>495.9</v>
      </c>
      <c r="X120" s="120">
        <v>496.4</v>
      </c>
      <c r="Y120" s="119">
        <v>496.4</v>
      </c>
      <c r="Z120" s="121">
        <f t="shared" si="18"/>
        <v>-10.800000000000011</v>
      </c>
      <c r="AA120" s="122">
        <v>20.3</v>
      </c>
      <c r="AB120" s="122">
        <v>20.100000000000001</v>
      </c>
      <c r="AC120" s="122">
        <v>17.7</v>
      </c>
      <c r="AD120" s="122">
        <v>17.899999999999999</v>
      </c>
      <c r="AE120" s="122">
        <v>18.399999999999999</v>
      </c>
      <c r="AF120" s="122">
        <v>18.3</v>
      </c>
      <c r="AG120" s="122">
        <v>18.7</v>
      </c>
      <c r="AH120" s="122">
        <v>19</v>
      </c>
      <c r="AI120" s="122">
        <v>19.7</v>
      </c>
      <c r="AJ120" s="122">
        <v>19.7</v>
      </c>
      <c r="AK120" s="122">
        <v>19.899999999999999</v>
      </c>
      <c r="AL120" s="122">
        <v>20.5</v>
      </c>
      <c r="AM120" s="122">
        <v>21.2</v>
      </c>
      <c r="AN120" s="122">
        <v>21.4</v>
      </c>
      <c r="AO120" s="122">
        <v>21.1</v>
      </c>
      <c r="AP120" s="122">
        <v>21.2</v>
      </c>
      <c r="AQ120" s="122">
        <v>21.2</v>
      </c>
      <c r="AR120" s="123">
        <v>21.1</v>
      </c>
      <c r="AS120" s="123">
        <v>21.3</v>
      </c>
      <c r="AT120" s="123">
        <v>20.2</v>
      </c>
      <c r="AU120" s="123">
        <v>20.100000000000001</v>
      </c>
      <c r="AV120" s="123">
        <v>21.2</v>
      </c>
      <c r="AW120" s="123">
        <v>21.6</v>
      </c>
      <c r="AX120" s="123">
        <v>21.7</v>
      </c>
      <c r="AY120" s="123">
        <v>21.8</v>
      </c>
      <c r="AZ120" s="123">
        <v>21.7</v>
      </c>
      <c r="BA120" s="122">
        <f t="shared" si="19"/>
        <v>1.3999999999999986</v>
      </c>
      <c r="BB120" s="124">
        <f t="shared" si="20"/>
        <v>6.896551724137924E-2</v>
      </c>
      <c r="BC120" s="125">
        <v>39.799999999999997</v>
      </c>
      <c r="BD120" s="125">
        <v>39.4</v>
      </c>
      <c r="BE120" s="125">
        <v>39.9</v>
      </c>
      <c r="BF120" s="125">
        <v>37.200000000000003</v>
      </c>
      <c r="BG120" s="125">
        <v>38.4</v>
      </c>
      <c r="BH120" s="125">
        <v>39.700000000000003</v>
      </c>
      <c r="BI120" s="125">
        <v>38.700000000000003</v>
      </c>
      <c r="BJ120" s="125">
        <v>38.700000000000003</v>
      </c>
      <c r="BK120" s="125">
        <v>38.9</v>
      </c>
      <c r="BL120" s="125">
        <v>37.9</v>
      </c>
      <c r="BM120" s="125">
        <v>37.700000000000003</v>
      </c>
      <c r="BN120" s="125">
        <v>37.799999999999997</v>
      </c>
      <c r="BO120" s="125">
        <v>38</v>
      </c>
      <c r="BP120" s="125">
        <v>38.4</v>
      </c>
      <c r="BQ120" s="125">
        <v>38.700000000000003</v>
      </c>
      <c r="BR120" s="125">
        <v>39.200000000000003</v>
      </c>
      <c r="BS120" s="125">
        <v>39.5</v>
      </c>
      <c r="BT120" s="125">
        <v>40.5</v>
      </c>
      <c r="BU120" s="125">
        <v>39.9</v>
      </c>
      <c r="BV120" s="125">
        <v>40.299999999999997</v>
      </c>
      <c r="BW120" s="126">
        <v>40.6</v>
      </c>
      <c r="BX120" s="126">
        <v>40.9</v>
      </c>
      <c r="BY120" s="126">
        <v>40</v>
      </c>
      <c r="BZ120" s="126">
        <v>39.200000000000003</v>
      </c>
      <c r="CA120" s="127">
        <v>39.799999999999997</v>
      </c>
      <c r="CB120" s="128">
        <v>39.9</v>
      </c>
      <c r="CC120" s="129">
        <v>40</v>
      </c>
      <c r="CD120" s="128">
        <v>40.1</v>
      </c>
      <c r="CE120" s="128">
        <v>40.299999999999997</v>
      </c>
      <c r="CF120" s="130">
        <f t="shared" si="21"/>
        <v>0.5</v>
      </c>
      <c r="CG120" s="131">
        <f t="shared" si="22"/>
        <v>2.463054187192118E-2</v>
      </c>
      <c r="CH120" s="122">
        <v>77.099999999999994</v>
      </c>
      <c r="CI120" s="122">
        <v>78.099999999999994</v>
      </c>
      <c r="CJ120" s="122">
        <v>65.5</v>
      </c>
      <c r="CK120" s="122">
        <v>66.400000000000006</v>
      </c>
      <c r="CL120" s="122">
        <v>69.5</v>
      </c>
      <c r="CM120" s="122">
        <v>70.900000000000006</v>
      </c>
      <c r="CN120" s="122">
        <v>71.5</v>
      </c>
      <c r="CO120" s="122">
        <v>71.900000000000006</v>
      </c>
      <c r="CP120" s="122">
        <v>73.3</v>
      </c>
      <c r="CQ120" s="122">
        <v>73</v>
      </c>
      <c r="CR120" s="122">
        <v>73.2</v>
      </c>
      <c r="CS120" s="122">
        <v>74.400000000000006</v>
      </c>
      <c r="CT120" s="122">
        <v>74.2</v>
      </c>
      <c r="CU120" s="122">
        <v>74.7</v>
      </c>
      <c r="CV120" s="122">
        <v>73.400000000000006</v>
      </c>
      <c r="CW120" s="122">
        <v>73</v>
      </c>
      <c r="CX120" s="122">
        <v>74.3</v>
      </c>
      <c r="CY120" s="122">
        <v>74.900000000000006</v>
      </c>
      <c r="CZ120" s="122">
        <v>74.8</v>
      </c>
      <c r="DA120" s="122">
        <v>75.2</v>
      </c>
      <c r="DB120" s="123">
        <v>75.2</v>
      </c>
      <c r="DC120" s="123">
        <v>75.5</v>
      </c>
      <c r="DD120" s="132">
        <v>75.400000000000006</v>
      </c>
      <c r="DE120" s="133">
        <v>75.599999999999994</v>
      </c>
      <c r="DF120" s="133">
        <v>76.3</v>
      </c>
      <c r="DG120" s="134">
        <v>77.5</v>
      </c>
      <c r="DH120" s="134">
        <v>77.599999999999994</v>
      </c>
      <c r="DI120" s="135">
        <v>77.099999999999994</v>
      </c>
      <c r="DJ120" s="134">
        <v>76.900000000000006</v>
      </c>
      <c r="DK120" s="136">
        <f t="shared" si="23"/>
        <v>-0.19999999999998863</v>
      </c>
      <c r="DL120" s="124">
        <f t="shared" si="24"/>
        <v>-2.5940337224382446E-3</v>
      </c>
      <c r="DM120" s="125">
        <v>35.700000000000003</v>
      </c>
      <c r="DN120" s="125">
        <v>35.6</v>
      </c>
      <c r="DO120" s="125">
        <v>33.799999999999997</v>
      </c>
      <c r="DP120" s="125">
        <v>34.1</v>
      </c>
      <c r="DQ120" s="125">
        <v>34.5</v>
      </c>
      <c r="DR120" s="125">
        <v>35.6</v>
      </c>
      <c r="DS120" s="125">
        <v>35.700000000000003</v>
      </c>
      <c r="DT120" s="125">
        <v>35.6</v>
      </c>
      <c r="DU120" s="125">
        <v>35.4</v>
      </c>
      <c r="DV120" s="125">
        <v>34.200000000000003</v>
      </c>
      <c r="DW120" s="125">
        <v>34.299999999999997</v>
      </c>
      <c r="DX120" s="125">
        <v>34.200000000000003</v>
      </c>
      <c r="DY120" s="125">
        <v>34.200000000000003</v>
      </c>
      <c r="DZ120" s="125">
        <v>34.6</v>
      </c>
      <c r="EA120" s="125">
        <v>34.700000000000003</v>
      </c>
      <c r="EB120" s="125">
        <v>34.5</v>
      </c>
      <c r="EC120" s="125">
        <v>34.5</v>
      </c>
      <c r="ED120" s="125">
        <v>34.5</v>
      </c>
      <c r="EE120" s="125">
        <v>34.4</v>
      </c>
      <c r="EF120" s="125">
        <v>34.200000000000003</v>
      </c>
      <c r="EG120" s="126">
        <v>34.1</v>
      </c>
      <c r="EH120" s="126">
        <v>34.200000000000003</v>
      </c>
      <c r="EI120" s="127">
        <v>34.799999999999997</v>
      </c>
      <c r="EJ120" s="137">
        <v>34.6</v>
      </c>
      <c r="EK120" s="137">
        <v>34.5</v>
      </c>
      <c r="EL120" s="138">
        <v>34.6</v>
      </c>
      <c r="EM120" s="138">
        <v>34.200000000000003</v>
      </c>
      <c r="EN120" s="138">
        <v>33.799999999999997</v>
      </c>
      <c r="EO120" s="138">
        <v>34.200000000000003</v>
      </c>
      <c r="EP120" s="130">
        <f t="shared" si="25"/>
        <v>-1.5</v>
      </c>
      <c r="EQ120" s="131">
        <f t="shared" si="26"/>
        <v>-4.2016806722689072E-2</v>
      </c>
      <c r="ER120" s="122">
        <v>68.599999999999994</v>
      </c>
      <c r="ES120" s="122">
        <v>57.2</v>
      </c>
      <c r="ET120" s="122">
        <v>57.3</v>
      </c>
      <c r="EU120" s="122">
        <v>59.5</v>
      </c>
      <c r="EV120" s="122">
        <v>60.5</v>
      </c>
      <c r="EW120" s="122">
        <v>60.8</v>
      </c>
      <c r="EX120" s="122">
        <v>61.3</v>
      </c>
      <c r="EY120" s="122">
        <v>62.1</v>
      </c>
      <c r="EZ120" s="122">
        <v>63.6</v>
      </c>
      <c r="FA120" s="122">
        <v>65.8</v>
      </c>
      <c r="FB120" s="122">
        <v>65.2</v>
      </c>
      <c r="FC120" s="122">
        <v>63.8</v>
      </c>
      <c r="FD120" s="122">
        <v>64.400000000000006</v>
      </c>
      <c r="FE120" s="122">
        <v>64.400000000000006</v>
      </c>
      <c r="FF120" s="122">
        <v>64.900000000000006</v>
      </c>
      <c r="FG120" s="122">
        <v>65.5</v>
      </c>
      <c r="FH120" s="122">
        <v>64.400000000000006</v>
      </c>
      <c r="FI120" s="122">
        <v>64.7</v>
      </c>
      <c r="FJ120" s="122">
        <v>64.7</v>
      </c>
      <c r="FK120" s="122">
        <v>65.099999999999994</v>
      </c>
      <c r="FL120" s="123">
        <v>64.599999999999994</v>
      </c>
      <c r="FM120" s="123">
        <v>65.599999999999994</v>
      </c>
      <c r="FN120" s="123">
        <v>69.599999999999994</v>
      </c>
      <c r="FO120" s="123">
        <v>69.400000000000006</v>
      </c>
      <c r="FP120" s="132">
        <v>813.7</v>
      </c>
      <c r="FQ120" s="134">
        <v>69</v>
      </c>
      <c r="FR120" s="134">
        <v>69.400000000000006</v>
      </c>
      <c r="FS120" s="135">
        <v>70.5</v>
      </c>
      <c r="FT120" s="134">
        <v>69.5</v>
      </c>
      <c r="FU120" s="139">
        <f t="shared" si="27"/>
        <v>0.90000000000000568</v>
      </c>
      <c r="FV120" s="124">
        <f t="shared" si="28"/>
        <v>1.3119533527696877E-2</v>
      </c>
      <c r="FW120" s="125">
        <v>110.4</v>
      </c>
      <c r="FX120" s="125">
        <v>108.3</v>
      </c>
      <c r="FY120" s="125">
        <v>90.9</v>
      </c>
      <c r="FZ120" s="125">
        <v>93.3</v>
      </c>
      <c r="GA120" s="125">
        <v>100</v>
      </c>
      <c r="GB120" s="125">
        <v>102.5</v>
      </c>
      <c r="GC120" s="125">
        <v>105.2</v>
      </c>
      <c r="GD120" s="125">
        <v>104.3</v>
      </c>
      <c r="GE120" s="125">
        <v>103.2</v>
      </c>
      <c r="GF120" s="125">
        <v>99.7</v>
      </c>
      <c r="GG120" s="125">
        <v>98.5</v>
      </c>
      <c r="GH120" s="125">
        <v>100.4</v>
      </c>
      <c r="GI120" s="125">
        <v>99.9</v>
      </c>
      <c r="GJ120" s="125">
        <v>100.8</v>
      </c>
      <c r="GK120" s="125">
        <v>100.1</v>
      </c>
      <c r="GL120" s="125">
        <v>101</v>
      </c>
      <c r="GM120" s="125">
        <v>101.9</v>
      </c>
      <c r="GN120" s="125">
        <v>102</v>
      </c>
      <c r="GO120" s="125">
        <v>102.2</v>
      </c>
      <c r="GP120" s="125">
        <v>101.9</v>
      </c>
      <c r="GQ120" s="126">
        <v>101.7</v>
      </c>
      <c r="GR120" s="126">
        <v>101.7</v>
      </c>
      <c r="GS120" s="127">
        <v>102.2</v>
      </c>
      <c r="GT120" s="137">
        <v>102.9</v>
      </c>
      <c r="GU120" s="137">
        <v>103.1</v>
      </c>
      <c r="GV120" s="138">
        <v>103.7</v>
      </c>
      <c r="GW120" s="138">
        <v>104.7</v>
      </c>
      <c r="GX120" s="138">
        <v>104.9</v>
      </c>
      <c r="GY120" s="138">
        <v>105.2</v>
      </c>
      <c r="GZ120" s="130">
        <f t="shared" si="29"/>
        <v>-5.2000000000000028</v>
      </c>
      <c r="HA120" s="131">
        <f t="shared" si="30"/>
        <v>-4.7101449275362341E-2</v>
      </c>
      <c r="HB120" s="122">
        <v>60.8</v>
      </c>
      <c r="HC120" s="122">
        <v>56.5</v>
      </c>
      <c r="HD120" s="122">
        <v>22.1</v>
      </c>
      <c r="HE120" s="122">
        <v>28.5</v>
      </c>
      <c r="HF120" s="122">
        <v>39.700000000000003</v>
      </c>
      <c r="HG120" s="122">
        <v>44.8</v>
      </c>
      <c r="HH120" s="122">
        <v>46.8</v>
      </c>
      <c r="HI120" s="122">
        <v>46.8</v>
      </c>
      <c r="HJ120" s="122">
        <v>46</v>
      </c>
      <c r="HK120" s="122">
        <v>46.1</v>
      </c>
      <c r="HL120" s="122">
        <v>43.4</v>
      </c>
      <c r="HM120" s="122">
        <v>45.9</v>
      </c>
      <c r="HN120" s="122">
        <v>46.2</v>
      </c>
      <c r="HO120" s="122">
        <v>46.7</v>
      </c>
      <c r="HP120" s="122">
        <v>47.1</v>
      </c>
      <c r="HQ120" s="122">
        <v>47.6</v>
      </c>
      <c r="HR120" s="122">
        <v>48.7</v>
      </c>
      <c r="HS120" s="122">
        <v>50.5</v>
      </c>
      <c r="HT120" s="122">
        <v>52.9</v>
      </c>
      <c r="HU120" s="122">
        <v>51.5</v>
      </c>
      <c r="HV120" s="123">
        <v>52</v>
      </c>
      <c r="HW120" s="123">
        <v>52.9</v>
      </c>
      <c r="HX120" s="132">
        <v>54.9</v>
      </c>
      <c r="HY120" s="133">
        <v>54.1</v>
      </c>
      <c r="HZ120" s="133">
        <v>55.5</v>
      </c>
      <c r="IA120" s="134">
        <v>55.8</v>
      </c>
      <c r="IB120" s="134">
        <v>56.6</v>
      </c>
      <c r="IC120" s="134">
        <v>56.8</v>
      </c>
      <c r="ID120" s="134">
        <v>57.1</v>
      </c>
      <c r="IE120" s="139">
        <f t="shared" si="31"/>
        <v>-3.6999999999999957</v>
      </c>
      <c r="IF120" s="124">
        <f t="shared" si="32"/>
        <v>-6.0855263157894669E-2</v>
      </c>
      <c r="IG120" s="125">
        <v>65.5</v>
      </c>
      <c r="IH120" s="125">
        <v>65.3</v>
      </c>
      <c r="II120" s="125">
        <v>64.3</v>
      </c>
      <c r="IJ120" s="125">
        <v>63.8</v>
      </c>
      <c r="IK120" s="125">
        <v>62.6</v>
      </c>
      <c r="IL120" s="125">
        <v>63.2</v>
      </c>
      <c r="IM120" s="125">
        <v>64.400000000000006</v>
      </c>
      <c r="IN120" s="125">
        <v>64</v>
      </c>
      <c r="IO120" s="125">
        <v>63.7</v>
      </c>
      <c r="IP120" s="125">
        <v>62.2</v>
      </c>
      <c r="IQ120" s="125">
        <v>61.4</v>
      </c>
      <c r="IR120" s="125">
        <v>61.7</v>
      </c>
      <c r="IS120" s="125">
        <v>62</v>
      </c>
      <c r="IT120" s="125">
        <v>61.6</v>
      </c>
      <c r="IU120" s="125">
        <v>61.9</v>
      </c>
      <c r="IV120" s="125">
        <v>61.4</v>
      </c>
      <c r="IW120" s="125">
        <v>61.2</v>
      </c>
      <c r="IX120" s="125">
        <v>63</v>
      </c>
      <c r="IY120" s="125">
        <v>62.6</v>
      </c>
      <c r="IZ120" s="140">
        <v>66.099999999999994</v>
      </c>
      <c r="JA120" s="137">
        <v>64.400000000000006</v>
      </c>
      <c r="JB120" s="137">
        <v>64.5</v>
      </c>
      <c r="JC120" s="137">
        <v>63</v>
      </c>
      <c r="JD120" s="137">
        <v>63.1</v>
      </c>
      <c r="JE120" s="137">
        <v>63.8</v>
      </c>
      <c r="JF120" s="138">
        <v>63.5</v>
      </c>
      <c r="JG120" s="138">
        <v>63.7</v>
      </c>
      <c r="JH120" s="138">
        <v>63.5</v>
      </c>
      <c r="JI120" s="138">
        <v>63.7</v>
      </c>
      <c r="JJ120" s="128">
        <f t="shared" si="33"/>
        <v>-1.7999999999999972</v>
      </c>
      <c r="JK120" s="141">
        <f t="shared" si="34"/>
        <v>-2.7480916030534309E-2</v>
      </c>
    </row>
    <row r="121" spans="1:271" ht="15.95" thickBot="1">
      <c r="A121" s="113" t="s">
        <v>130</v>
      </c>
      <c r="B121" s="114">
        <v>2196.4</v>
      </c>
      <c r="C121" s="114">
        <v>1921.8</v>
      </c>
      <c r="D121" s="114">
        <v>1986.9</v>
      </c>
      <c r="E121" s="114">
        <v>2063.1999999999998</v>
      </c>
      <c r="F121" s="114">
        <v>2072.5</v>
      </c>
      <c r="G121" s="114">
        <v>2113.1</v>
      </c>
      <c r="H121" s="114">
        <v>2125.6999999999998</v>
      </c>
      <c r="I121" s="114">
        <v>2104.4</v>
      </c>
      <c r="J121" s="114">
        <v>2117.3000000000002</v>
      </c>
      <c r="K121" s="115">
        <v>2113</v>
      </c>
      <c r="L121" s="115">
        <v>2117.5</v>
      </c>
      <c r="M121" s="116">
        <v>2111.6</v>
      </c>
      <c r="N121" s="116">
        <v>2112.5</v>
      </c>
      <c r="O121" s="116">
        <v>2134.6999999999998</v>
      </c>
      <c r="P121" s="116">
        <v>2142.8000000000002</v>
      </c>
      <c r="Q121" s="117">
        <v>2150.8000000000002</v>
      </c>
      <c r="R121" s="117">
        <v>2153.9</v>
      </c>
      <c r="S121" s="117">
        <v>2171.9</v>
      </c>
      <c r="T121" s="117">
        <v>2178.4</v>
      </c>
      <c r="U121" s="118">
        <v>2198.4</v>
      </c>
      <c r="V121" s="119">
        <v>2191.9</v>
      </c>
      <c r="W121" s="119">
        <v>2198.6999999999998</v>
      </c>
      <c r="X121" s="120">
        <v>2209.1999999999998</v>
      </c>
      <c r="Y121" s="119">
        <v>2214.3000000000002</v>
      </c>
      <c r="Z121" s="121">
        <f t="shared" si="18"/>
        <v>17.900000000000091</v>
      </c>
      <c r="AA121" s="122">
        <v>106.6</v>
      </c>
      <c r="AB121" s="122">
        <v>109</v>
      </c>
      <c r="AC121" s="122">
        <v>102.7</v>
      </c>
      <c r="AD121" s="122">
        <v>106.9</v>
      </c>
      <c r="AE121" s="122">
        <v>107.2</v>
      </c>
      <c r="AF121" s="122">
        <v>109.3</v>
      </c>
      <c r="AG121" s="122">
        <v>110.1</v>
      </c>
      <c r="AH121" s="122">
        <v>111.6</v>
      </c>
      <c r="AI121" s="122">
        <v>105.5</v>
      </c>
      <c r="AJ121" s="122">
        <v>103.1</v>
      </c>
      <c r="AK121" s="122">
        <v>105.8</v>
      </c>
      <c r="AL121" s="122">
        <v>107.9</v>
      </c>
      <c r="AM121" s="122">
        <v>106.6</v>
      </c>
      <c r="AN121" s="122">
        <v>107.1</v>
      </c>
      <c r="AO121" s="122">
        <v>109.8</v>
      </c>
      <c r="AP121" s="122">
        <v>110.2</v>
      </c>
      <c r="AQ121" s="122">
        <v>109.6</v>
      </c>
      <c r="AR121" s="123">
        <v>107.3</v>
      </c>
      <c r="AS121" s="123">
        <v>108.5</v>
      </c>
      <c r="AT121" s="123">
        <v>105</v>
      </c>
      <c r="AU121" s="123">
        <v>104.6</v>
      </c>
      <c r="AV121" s="123">
        <v>105</v>
      </c>
      <c r="AW121" s="123">
        <v>105.8</v>
      </c>
      <c r="AX121" s="123">
        <v>104</v>
      </c>
      <c r="AY121" s="123">
        <v>103.7</v>
      </c>
      <c r="AZ121" s="123">
        <v>102.8</v>
      </c>
      <c r="BA121" s="122">
        <f t="shared" si="19"/>
        <v>-3.7999999999999972</v>
      </c>
      <c r="BB121" s="124">
        <f t="shared" si="20"/>
        <v>-3.5647279549718552E-2</v>
      </c>
      <c r="BC121" s="125">
        <v>257</v>
      </c>
      <c r="BD121" s="125">
        <v>258.39999999999998</v>
      </c>
      <c r="BE121" s="125">
        <v>258.39999999999998</v>
      </c>
      <c r="BF121" s="125">
        <v>244.9</v>
      </c>
      <c r="BG121" s="125">
        <v>252.3</v>
      </c>
      <c r="BH121" s="125">
        <v>256.7</v>
      </c>
      <c r="BI121" s="125">
        <v>255.8</v>
      </c>
      <c r="BJ121" s="125">
        <v>257.3</v>
      </c>
      <c r="BK121" s="125">
        <v>258.60000000000002</v>
      </c>
      <c r="BL121" s="125">
        <v>246.1</v>
      </c>
      <c r="BM121" s="125">
        <v>247.6</v>
      </c>
      <c r="BN121" s="125">
        <v>246</v>
      </c>
      <c r="BO121" s="125">
        <v>245.6</v>
      </c>
      <c r="BP121" s="125">
        <v>247.5</v>
      </c>
      <c r="BQ121" s="125">
        <v>245.4</v>
      </c>
      <c r="BR121" s="125">
        <v>246.4</v>
      </c>
      <c r="BS121" s="125">
        <v>247.7</v>
      </c>
      <c r="BT121" s="125">
        <v>249.2</v>
      </c>
      <c r="BU121" s="125">
        <v>249.3</v>
      </c>
      <c r="BV121" s="125">
        <v>248.7</v>
      </c>
      <c r="BW121" s="126">
        <v>252.9</v>
      </c>
      <c r="BX121" s="126">
        <v>251.7</v>
      </c>
      <c r="BY121" s="126">
        <v>254</v>
      </c>
      <c r="BZ121" s="126">
        <v>254.3</v>
      </c>
      <c r="CA121" s="127">
        <v>255</v>
      </c>
      <c r="CB121" s="128">
        <v>255.3</v>
      </c>
      <c r="CC121" s="129">
        <v>256.3</v>
      </c>
      <c r="CD121" s="128">
        <v>258.39999999999998</v>
      </c>
      <c r="CE121" s="128">
        <v>259</v>
      </c>
      <c r="CF121" s="130">
        <f t="shared" si="21"/>
        <v>2</v>
      </c>
      <c r="CG121" s="131">
        <f t="shared" si="22"/>
        <v>1.8761726078799251E-2</v>
      </c>
      <c r="CH121" s="122">
        <v>410.5</v>
      </c>
      <c r="CI121" s="122">
        <v>408.7</v>
      </c>
      <c r="CJ121" s="122">
        <v>376.6</v>
      </c>
      <c r="CK121" s="122">
        <v>388.2</v>
      </c>
      <c r="CL121" s="122">
        <v>398</v>
      </c>
      <c r="CM121" s="122">
        <v>393.3</v>
      </c>
      <c r="CN121" s="122">
        <v>397.7</v>
      </c>
      <c r="CO121" s="122">
        <v>399.7</v>
      </c>
      <c r="CP121" s="122">
        <v>397.4</v>
      </c>
      <c r="CQ121" s="122">
        <v>407</v>
      </c>
      <c r="CR121" s="122">
        <v>408.3</v>
      </c>
      <c r="CS121" s="122">
        <v>408</v>
      </c>
      <c r="CT121" s="122">
        <v>412.6</v>
      </c>
      <c r="CU121" s="122">
        <v>414</v>
      </c>
      <c r="CV121" s="122">
        <v>412</v>
      </c>
      <c r="CW121" s="122">
        <v>414.5</v>
      </c>
      <c r="CX121" s="122">
        <v>415.9</v>
      </c>
      <c r="CY121" s="122">
        <v>415.5</v>
      </c>
      <c r="CZ121" s="122">
        <v>417.7</v>
      </c>
      <c r="DA121" s="122">
        <v>420.5</v>
      </c>
      <c r="DB121" s="123">
        <v>422.2</v>
      </c>
      <c r="DC121" s="123">
        <v>421.5</v>
      </c>
      <c r="DD121" s="132">
        <v>420.9</v>
      </c>
      <c r="DE121" s="133">
        <v>425.9</v>
      </c>
      <c r="DF121" s="133">
        <v>429.8</v>
      </c>
      <c r="DG121" s="134">
        <v>429.2</v>
      </c>
      <c r="DH121" s="134">
        <v>431.3</v>
      </c>
      <c r="DI121" s="135">
        <v>432.4</v>
      </c>
      <c r="DJ121" s="134">
        <v>434.4</v>
      </c>
      <c r="DK121" s="136">
        <f t="shared" si="23"/>
        <v>23.899999999999977</v>
      </c>
      <c r="DL121" s="124">
        <f t="shared" si="24"/>
        <v>5.8221680876979237E-2</v>
      </c>
      <c r="DM121" s="125">
        <v>107.1</v>
      </c>
      <c r="DN121" s="125">
        <v>103.4</v>
      </c>
      <c r="DO121" s="125">
        <v>100</v>
      </c>
      <c r="DP121" s="125">
        <v>102.1</v>
      </c>
      <c r="DQ121" s="125">
        <v>103.2</v>
      </c>
      <c r="DR121" s="125">
        <v>102.6</v>
      </c>
      <c r="DS121" s="125">
        <v>103.2</v>
      </c>
      <c r="DT121" s="125">
        <v>103.9</v>
      </c>
      <c r="DU121" s="125">
        <v>105.4</v>
      </c>
      <c r="DV121" s="125">
        <v>106.1</v>
      </c>
      <c r="DW121" s="125">
        <v>106.3</v>
      </c>
      <c r="DX121" s="125">
        <v>105.7</v>
      </c>
      <c r="DY121" s="125">
        <v>105.6</v>
      </c>
      <c r="DZ121" s="125">
        <v>106.7</v>
      </c>
      <c r="EA121" s="125">
        <v>105</v>
      </c>
      <c r="EB121" s="125">
        <v>103.8</v>
      </c>
      <c r="EC121" s="125">
        <v>103.3</v>
      </c>
      <c r="ED121" s="125">
        <v>103</v>
      </c>
      <c r="EE121" s="125">
        <v>103.3</v>
      </c>
      <c r="EF121" s="125">
        <v>103.9</v>
      </c>
      <c r="EG121" s="126">
        <v>104.3</v>
      </c>
      <c r="EH121" s="126">
        <v>104.7</v>
      </c>
      <c r="EI121" s="127">
        <v>112.9</v>
      </c>
      <c r="EJ121" s="137">
        <v>112.8</v>
      </c>
      <c r="EK121" s="137">
        <v>113.5</v>
      </c>
      <c r="EL121" s="138">
        <v>112.7</v>
      </c>
      <c r="EM121" s="138">
        <v>115.2</v>
      </c>
      <c r="EN121" s="138">
        <v>115.4</v>
      </c>
      <c r="EO121" s="138">
        <v>115.5</v>
      </c>
      <c r="EP121" s="130">
        <f t="shared" si="25"/>
        <v>8.4000000000000057</v>
      </c>
      <c r="EQ121" s="131">
        <f t="shared" si="26"/>
        <v>7.8431372549019662E-2</v>
      </c>
      <c r="ER121" s="122">
        <v>292.60000000000002</v>
      </c>
      <c r="ES121" s="122">
        <v>263.10000000000002</v>
      </c>
      <c r="ET121" s="122">
        <v>264.89999999999998</v>
      </c>
      <c r="EU121" s="122">
        <v>268.2</v>
      </c>
      <c r="EV121" s="122">
        <v>280.5</v>
      </c>
      <c r="EW121" s="122">
        <v>285.60000000000002</v>
      </c>
      <c r="EX121" s="122">
        <v>290.2</v>
      </c>
      <c r="EY121" s="122">
        <v>295.2</v>
      </c>
      <c r="EZ121" s="122">
        <v>296.2</v>
      </c>
      <c r="FA121" s="122">
        <v>285.3</v>
      </c>
      <c r="FB121" s="122">
        <v>287.39999999999998</v>
      </c>
      <c r="FC121" s="122">
        <v>286.3</v>
      </c>
      <c r="FD121" s="122">
        <v>287.10000000000002</v>
      </c>
      <c r="FE121" s="122">
        <v>287</v>
      </c>
      <c r="FF121" s="122">
        <v>283.60000000000002</v>
      </c>
      <c r="FG121" s="122">
        <v>283.10000000000002</v>
      </c>
      <c r="FH121" s="122">
        <v>283.89999999999998</v>
      </c>
      <c r="FI121" s="122">
        <v>284.10000000000002</v>
      </c>
      <c r="FJ121" s="122">
        <v>284.10000000000002</v>
      </c>
      <c r="FK121" s="122">
        <v>284.10000000000002</v>
      </c>
      <c r="FL121" s="123">
        <v>286.5</v>
      </c>
      <c r="FM121" s="123">
        <v>289.3</v>
      </c>
      <c r="FN121" s="123">
        <v>292.89999999999998</v>
      </c>
      <c r="FO121" s="123">
        <v>294.89999999999998</v>
      </c>
      <c r="FP121" s="132">
        <v>69.2</v>
      </c>
      <c r="FQ121" s="134">
        <v>300.60000000000002</v>
      </c>
      <c r="FR121" s="134">
        <v>298.39999999999998</v>
      </c>
      <c r="FS121" s="135">
        <v>298.5</v>
      </c>
      <c r="FT121" s="134">
        <v>299.5</v>
      </c>
      <c r="FU121" s="139">
        <f t="shared" si="27"/>
        <v>6.8999999999999773</v>
      </c>
      <c r="FV121" s="124">
        <f t="shared" si="28"/>
        <v>2.3581681476418238E-2</v>
      </c>
      <c r="FW121" s="125">
        <v>261.10000000000002</v>
      </c>
      <c r="FX121" s="125">
        <v>258.3</v>
      </c>
      <c r="FY121" s="125">
        <v>228.5</v>
      </c>
      <c r="FZ121" s="125">
        <v>238.3</v>
      </c>
      <c r="GA121" s="125">
        <v>245.4</v>
      </c>
      <c r="GB121" s="125">
        <v>247.5</v>
      </c>
      <c r="GC121" s="125">
        <v>244.3</v>
      </c>
      <c r="GD121" s="125">
        <v>243.5</v>
      </c>
      <c r="GE121" s="125">
        <v>246.7</v>
      </c>
      <c r="GF121" s="125">
        <v>250.5</v>
      </c>
      <c r="GG121" s="125">
        <v>251.6</v>
      </c>
      <c r="GH121" s="125">
        <v>251.3</v>
      </c>
      <c r="GI121" s="125">
        <v>252</v>
      </c>
      <c r="GJ121" s="125">
        <v>252.2</v>
      </c>
      <c r="GK121" s="125">
        <v>254.9</v>
      </c>
      <c r="GL121" s="125">
        <v>254.7</v>
      </c>
      <c r="GM121" s="125">
        <v>256.8</v>
      </c>
      <c r="GN121" s="125">
        <v>257.3</v>
      </c>
      <c r="GO121" s="125">
        <v>254.1</v>
      </c>
      <c r="GP121" s="125">
        <v>255.9</v>
      </c>
      <c r="GQ121" s="126">
        <v>255.7</v>
      </c>
      <c r="GR121" s="126">
        <v>255.8</v>
      </c>
      <c r="GS121" s="127">
        <v>254.3</v>
      </c>
      <c r="GT121" s="137">
        <v>254.9</v>
      </c>
      <c r="GU121" s="137">
        <v>256.5</v>
      </c>
      <c r="GV121" s="138">
        <v>253.5</v>
      </c>
      <c r="GW121" s="138">
        <v>252.8</v>
      </c>
      <c r="GX121" s="138">
        <v>255.1</v>
      </c>
      <c r="GY121" s="138">
        <v>254.9</v>
      </c>
      <c r="GZ121" s="130">
        <f t="shared" si="29"/>
        <v>-6.2000000000000171</v>
      </c>
      <c r="HA121" s="131">
        <f t="shared" si="30"/>
        <v>-2.3745691306013086E-2</v>
      </c>
      <c r="HB121" s="122">
        <v>273.39999999999998</v>
      </c>
      <c r="HC121" s="122">
        <v>267.7</v>
      </c>
      <c r="HD121" s="122">
        <v>139.9</v>
      </c>
      <c r="HE121" s="122">
        <v>176.7</v>
      </c>
      <c r="HF121" s="122">
        <v>210.7</v>
      </c>
      <c r="HG121" s="122">
        <v>212.9</v>
      </c>
      <c r="HH121" s="122">
        <v>216.5</v>
      </c>
      <c r="HI121" s="122">
        <v>226</v>
      </c>
      <c r="HJ121" s="122">
        <v>231.5</v>
      </c>
      <c r="HK121" s="122">
        <v>238</v>
      </c>
      <c r="HL121" s="122">
        <v>241.5</v>
      </c>
      <c r="HM121" s="122">
        <v>238.1</v>
      </c>
      <c r="HN121" s="122">
        <v>235.7</v>
      </c>
      <c r="HO121" s="122">
        <v>234.6</v>
      </c>
      <c r="HP121" s="122">
        <v>233.5</v>
      </c>
      <c r="HQ121" s="122">
        <v>236.7</v>
      </c>
      <c r="HR121" s="122">
        <v>235.7</v>
      </c>
      <c r="HS121" s="122">
        <v>243.3</v>
      </c>
      <c r="HT121" s="122">
        <v>246.3</v>
      </c>
      <c r="HU121" s="122">
        <v>250.8</v>
      </c>
      <c r="HV121" s="123">
        <v>247.6</v>
      </c>
      <c r="HW121" s="123">
        <v>250.1</v>
      </c>
      <c r="HX121" s="132">
        <v>252.3</v>
      </c>
      <c r="HY121" s="133">
        <v>255.8</v>
      </c>
      <c r="HZ121" s="133">
        <v>258.60000000000002</v>
      </c>
      <c r="IA121" s="134">
        <v>256.5</v>
      </c>
      <c r="IB121" s="134">
        <v>260.5</v>
      </c>
      <c r="IC121" s="134">
        <v>262.60000000000002</v>
      </c>
      <c r="ID121" s="134">
        <v>263.10000000000002</v>
      </c>
      <c r="IE121" s="139">
        <f t="shared" si="31"/>
        <v>-10.299999999999955</v>
      </c>
      <c r="IF121" s="124">
        <f t="shared" si="32"/>
        <v>-3.7673738112655286E-2</v>
      </c>
      <c r="IG121" s="125">
        <v>377.7</v>
      </c>
      <c r="IH121" s="125">
        <v>377.6</v>
      </c>
      <c r="II121" s="125">
        <v>363.2</v>
      </c>
      <c r="IJ121" s="125">
        <v>357</v>
      </c>
      <c r="IK121" s="125">
        <v>355.3</v>
      </c>
      <c r="IL121" s="125">
        <v>355.6</v>
      </c>
      <c r="IM121" s="125">
        <v>366.3</v>
      </c>
      <c r="IN121" s="125">
        <v>363.6</v>
      </c>
      <c r="IO121" s="125">
        <v>364</v>
      </c>
      <c r="IP121" s="125">
        <v>364.5</v>
      </c>
      <c r="IQ121" s="125">
        <v>365.9</v>
      </c>
      <c r="IR121" s="125">
        <v>362.3</v>
      </c>
      <c r="IS121" s="125">
        <v>364.5</v>
      </c>
      <c r="IT121" s="125">
        <v>365.2</v>
      </c>
      <c r="IU121" s="125">
        <v>365.7</v>
      </c>
      <c r="IV121" s="125">
        <v>362.9</v>
      </c>
      <c r="IW121" s="125">
        <v>363.2</v>
      </c>
      <c r="IX121" s="125">
        <v>366.8</v>
      </c>
      <c r="IY121" s="125">
        <v>372.4</v>
      </c>
      <c r="IZ121" s="140">
        <v>370.3</v>
      </c>
      <c r="JA121" s="137">
        <v>369.4</v>
      </c>
      <c r="JB121" s="137">
        <v>369.5</v>
      </c>
      <c r="JC121" s="137">
        <v>367.8</v>
      </c>
      <c r="JD121" s="137">
        <v>362.2</v>
      </c>
      <c r="JE121" s="137">
        <v>365.4</v>
      </c>
      <c r="JF121" s="138">
        <v>365.6</v>
      </c>
      <c r="JG121" s="138">
        <v>366.4</v>
      </c>
      <c r="JH121" s="138">
        <v>368.1</v>
      </c>
      <c r="JI121" s="138">
        <v>370.2</v>
      </c>
      <c r="JJ121" s="128">
        <f t="shared" si="33"/>
        <v>-7.5</v>
      </c>
      <c r="JK121" s="141">
        <f t="shared" si="34"/>
        <v>-1.9857029388403495E-2</v>
      </c>
    </row>
    <row r="122" spans="1:271" ht="15.95" thickBot="1">
      <c r="A122" s="113" t="s">
        <v>131</v>
      </c>
      <c r="B122" s="114">
        <v>442.8</v>
      </c>
      <c r="C122" s="114">
        <v>402.5</v>
      </c>
      <c r="D122" s="114">
        <v>406.8</v>
      </c>
      <c r="E122" s="114">
        <v>416.6</v>
      </c>
      <c r="F122" s="114">
        <v>419.2</v>
      </c>
      <c r="G122" s="114">
        <v>429.6</v>
      </c>
      <c r="H122" s="114">
        <v>428.3</v>
      </c>
      <c r="I122" s="114">
        <v>429.6</v>
      </c>
      <c r="J122" s="114">
        <v>431.6</v>
      </c>
      <c r="K122" s="115">
        <v>433</v>
      </c>
      <c r="L122" s="115">
        <v>435.3</v>
      </c>
      <c r="M122" s="116">
        <v>436.2</v>
      </c>
      <c r="N122" s="116">
        <v>434.8</v>
      </c>
      <c r="O122" s="116">
        <v>438.3</v>
      </c>
      <c r="P122" s="116">
        <v>437.2</v>
      </c>
      <c r="Q122" s="117">
        <v>437.1</v>
      </c>
      <c r="R122" s="117">
        <v>437.9</v>
      </c>
      <c r="S122" s="117">
        <v>442.1</v>
      </c>
      <c r="T122" s="117">
        <v>442.4</v>
      </c>
      <c r="U122" s="152">
        <v>443.1</v>
      </c>
      <c r="V122" s="119">
        <v>445.6</v>
      </c>
      <c r="W122" s="119">
        <v>447.6</v>
      </c>
      <c r="X122" s="120">
        <v>449.1</v>
      </c>
      <c r="Y122" s="119">
        <v>448.1</v>
      </c>
      <c r="Z122" s="121">
        <f t="shared" si="18"/>
        <v>5.3000000000000114</v>
      </c>
      <c r="AA122" s="122">
        <v>23.9</v>
      </c>
      <c r="AB122" s="122">
        <v>24.7</v>
      </c>
      <c r="AC122" s="122">
        <v>25.3</v>
      </c>
      <c r="AD122" s="122">
        <v>25.9</v>
      </c>
      <c r="AE122" s="122">
        <v>26.3</v>
      </c>
      <c r="AF122" s="122">
        <v>26.5</v>
      </c>
      <c r="AG122" s="122">
        <v>26.7</v>
      </c>
      <c r="AH122" s="122">
        <v>26.4</v>
      </c>
      <c r="AI122" s="122">
        <v>24</v>
      </c>
      <c r="AJ122" s="122">
        <v>24.1</v>
      </c>
      <c r="AK122" s="122">
        <v>24.5</v>
      </c>
      <c r="AL122" s="122">
        <v>24.9</v>
      </c>
      <c r="AM122" s="122">
        <v>25.2</v>
      </c>
      <c r="AN122" s="122">
        <v>25.6</v>
      </c>
      <c r="AO122" s="122">
        <v>25.6</v>
      </c>
      <c r="AP122" s="122">
        <v>25.5</v>
      </c>
      <c r="AQ122" s="122">
        <v>25.9</v>
      </c>
      <c r="AR122" s="123">
        <v>26.1</v>
      </c>
      <c r="AS122" s="123">
        <v>26.4</v>
      </c>
      <c r="AT122" s="123">
        <v>25.7</v>
      </c>
      <c r="AU122" s="123">
        <v>25.3</v>
      </c>
      <c r="AV122" s="123">
        <v>25.1</v>
      </c>
      <c r="AW122" s="123">
        <v>26.6</v>
      </c>
      <c r="AX122" s="123">
        <v>26.7</v>
      </c>
      <c r="AY122" s="123">
        <v>26.9</v>
      </c>
      <c r="AZ122" s="123">
        <v>26.6</v>
      </c>
      <c r="BA122" s="122">
        <f t="shared" si="19"/>
        <v>2.7000000000000028</v>
      </c>
      <c r="BB122" s="124">
        <f t="shared" si="20"/>
        <v>0.11297071129707126</v>
      </c>
      <c r="BC122" s="125">
        <v>44.5</v>
      </c>
      <c r="BD122" s="125">
        <v>43.7</v>
      </c>
      <c r="BE122" s="125">
        <v>45</v>
      </c>
      <c r="BF122" s="125">
        <v>43.3</v>
      </c>
      <c r="BG122" s="125">
        <v>42.6</v>
      </c>
      <c r="BH122" s="125">
        <v>42.2</v>
      </c>
      <c r="BI122" s="125">
        <v>41.8</v>
      </c>
      <c r="BJ122" s="125">
        <v>41.9</v>
      </c>
      <c r="BK122" s="125">
        <v>42.5</v>
      </c>
      <c r="BL122" s="125">
        <v>43.4</v>
      </c>
      <c r="BM122" s="125">
        <v>43.6</v>
      </c>
      <c r="BN122" s="125">
        <v>43.5</v>
      </c>
      <c r="BO122" s="125">
        <v>43.3</v>
      </c>
      <c r="BP122" s="125">
        <v>43.5</v>
      </c>
      <c r="BQ122" s="125">
        <v>43.8</v>
      </c>
      <c r="BR122" s="125">
        <v>44.3</v>
      </c>
      <c r="BS122" s="125">
        <v>43.9</v>
      </c>
      <c r="BT122" s="125">
        <v>44.5</v>
      </c>
      <c r="BU122" s="125">
        <v>44.4</v>
      </c>
      <c r="BV122" s="125">
        <v>44.2</v>
      </c>
      <c r="BW122" s="126">
        <v>44.4</v>
      </c>
      <c r="BX122" s="126">
        <v>44.2</v>
      </c>
      <c r="BY122" s="126">
        <v>44</v>
      </c>
      <c r="BZ122" s="126">
        <v>44</v>
      </c>
      <c r="CA122" s="127">
        <v>44.3</v>
      </c>
      <c r="CB122" s="128">
        <v>44</v>
      </c>
      <c r="CC122" s="129">
        <v>43.7</v>
      </c>
      <c r="CD122" s="128">
        <v>43.7</v>
      </c>
      <c r="CE122" s="128">
        <v>43.5</v>
      </c>
      <c r="CF122" s="130">
        <f t="shared" si="21"/>
        <v>-1</v>
      </c>
      <c r="CG122" s="131">
        <f t="shared" si="22"/>
        <v>-4.1841004184100423E-2</v>
      </c>
      <c r="CH122" s="122">
        <v>86</v>
      </c>
      <c r="CI122" s="122">
        <v>85.9</v>
      </c>
      <c r="CJ122" s="122">
        <v>79.7</v>
      </c>
      <c r="CK122" s="122">
        <v>79.900000000000006</v>
      </c>
      <c r="CL122" s="122">
        <v>81.900000000000006</v>
      </c>
      <c r="CM122" s="122">
        <v>82.1</v>
      </c>
      <c r="CN122" s="122">
        <v>82.4</v>
      </c>
      <c r="CO122" s="122">
        <v>83.3</v>
      </c>
      <c r="CP122" s="122">
        <v>83.7</v>
      </c>
      <c r="CQ122" s="122">
        <v>85.7</v>
      </c>
      <c r="CR122" s="122">
        <v>86.4</v>
      </c>
      <c r="CS122" s="122">
        <v>85.9</v>
      </c>
      <c r="CT122" s="122">
        <v>86.4</v>
      </c>
      <c r="CU122" s="122">
        <v>86.4</v>
      </c>
      <c r="CV122" s="122">
        <v>86</v>
      </c>
      <c r="CW122" s="122">
        <v>85.2</v>
      </c>
      <c r="CX122" s="122">
        <v>85.5</v>
      </c>
      <c r="CY122" s="122">
        <v>86.1</v>
      </c>
      <c r="CZ122" s="122">
        <v>85.7</v>
      </c>
      <c r="DA122" s="122">
        <v>85.6</v>
      </c>
      <c r="DB122" s="123">
        <v>85.4</v>
      </c>
      <c r="DC122" s="123">
        <v>85.1</v>
      </c>
      <c r="DD122" s="132">
        <v>87</v>
      </c>
      <c r="DE122" s="133">
        <v>87.1</v>
      </c>
      <c r="DF122" s="133">
        <v>87.3</v>
      </c>
      <c r="DG122" s="134">
        <v>87.4</v>
      </c>
      <c r="DH122" s="134">
        <v>87</v>
      </c>
      <c r="DI122" s="135">
        <v>87.1</v>
      </c>
      <c r="DJ122" s="134">
        <v>87.1</v>
      </c>
      <c r="DK122" s="136">
        <f t="shared" si="23"/>
        <v>1.0999999999999943</v>
      </c>
      <c r="DL122" s="124">
        <f t="shared" si="24"/>
        <v>1.2790697674418539E-2</v>
      </c>
      <c r="DM122" s="125">
        <v>28.8</v>
      </c>
      <c r="DN122" s="125">
        <v>29</v>
      </c>
      <c r="DO122" s="125">
        <v>29</v>
      </c>
      <c r="DP122" s="125">
        <v>28.9</v>
      </c>
      <c r="DQ122" s="125">
        <v>29</v>
      </c>
      <c r="DR122" s="125">
        <v>29</v>
      </c>
      <c r="DS122" s="125">
        <v>29.1</v>
      </c>
      <c r="DT122" s="125">
        <v>29.2</v>
      </c>
      <c r="DU122" s="125">
        <v>29.5</v>
      </c>
      <c r="DV122" s="125">
        <v>28.4</v>
      </c>
      <c r="DW122" s="125">
        <v>28.6</v>
      </c>
      <c r="DX122" s="125">
        <v>28.2</v>
      </c>
      <c r="DY122" s="125">
        <v>28.2</v>
      </c>
      <c r="DZ122" s="125">
        <v>28.2</v>
      </c>
      <c r="EA122" s="125">
        <v>28.1</v>
      </c>
      <c r="EB122" s="125">
        <v>28.1</v>
      </c>
      <c r="EC122" s="125">
        <v>28</v>
      </c>
      <c r="ED122" s="125">
        <v>27.9</v>
      </c>
      <c r="EE122" s="125">
        <v>27.9</v>
      </c>
      <c r="EF122" s="125">
        <v>27.9</v>
      </c>
      <c r="EG122" s="126">
        <v>28.1</v>
      </c>
      <c r="EH122" s="126">
        <v>28.1</v>
      </c>
      <c r="EI122" s="127">
        <v>28.4</v>
      </c>
      <c r="EJ122" s="137">
        <v>28.4</v>
      </c>
      <c r="EK122" s="137">
        <v>28.3</v>
      </c>
      <c r="EL122" s="138">
        <v>27.9</v>
      </c>
      <c r="EM122" s="138">
        <v>28</v>
      </c>
      <c r="EN122" s="138">
        <v>27.9</v>
      </c>
      <c r="EO122" s="138">
        <v>27.9</v>
      </c>
      <c r="EP122" s="130">
        <f t="shared" si="25"/>
        <v>-0.90000000000000213</v>
      </c>
      <c r="EQ122" s="131">
        <f t="shared" si="26"/>
        <v>-3.1250000000000076E-2</v>
      </c>
      <c r="ER122" s="122">
        <v>33.5</v>
      </c>
      <c r="ES122" s="122">
        <v>33.4</v>
      </c>
      <c r="ET122" s="122">
        <v>33.200000000000003</v>
      </c>
      <c r="EU122" s="122">
        <v>33.200000000000003</v>
      </c>
      <c r="EV122" s="122">
        <v>33.299999999999997</v>
      </c>
      <c r="EW122" s="122">
        <v>33.299999999999997</v>
      </c>
      <c r="EX122" s="122">
        <v>33.299999999999997</v>
      </c>
      <c r="EY122" s="122">
        <v>33.700000000000003</v>
      </c>
      <c r="EZ122" s="122">
        <v>33.9</v>
      </c>
      <c r="FA122" s="122">
        <v>32.5</v>
      </c>
      <c r="FB122" s="122">
        <v>32.5</v>
      </c>
      <c r="FC122" s="122">
        <v>32.200000000000003</v>
      </c>
      <c r="FD122" s="122">
        <v>32.200000000000003</v>
      </c>
      <c r="FE122" s="122">
        <v>32.700000000000003</v>
      </c>
      <c r="FF122" s="122">
        <v>33</v>
      </c>
      <c r="FG122" s="122">
        <v>33.200000000000003</v>
      </c>
      <c r="FH122" s="122">
        <v>33.5</v>
      </c>
      <c r="FI122" s="122">
        <v>33.299999999999997</v>
      </c>
      <c r="FJ122" s="122">
        <v>33.5</v>
      </c>
      <c r="FK122" s="122">
        <v>33.700000000000003</v>
      </c>
      <c r="FL122" s="123">
        <v>33.1</v>
      </c>
      <c r="FM122" s="123">
        <v>32.9</v>
      </c>
      <c r="FN122" s="123">
        <v>33.299999999999997</v>
      </c>
      <c r="FO122" s="123">
        <v>32.700000000000003</v>
      </c>
      <c r="FP122" s="132">
        <v>303.8</v>
      </c>
      <c r="FQ122" s="134">
        <v>34.200000000000003</v>
      </c>
      <c r="FR122" s="134">
        <v>35</v>
      </c>
      <c r="FS122" s="135">
        <v>35.700000000000003</v>
      </c>
      <c r="FT122" s="134">
        <v>36.299999999999997</v>
      </c>
      <c r="FU122" s="139">
        <f t="shared" si="27"/>
        <v>2.7999999999999972</v>
      </c>
      <c r="FV122" s="124">
        <f t="shared" si="28"/>
        <v>8.3582089552238725E-2</v>
      </c>
      <c r="FW122" s="125">
        <v>74.599999999999994</v>
      </c>
      <c r="FX122" s="125">
        <v>74.3</v>
      </c>
      <c r="FY122" s="125">
        <v>68.8</v>
      </c>
      <c r="FZ122" s="125">
        <v>69.099999999999994</v>
      </c>
      <c r="GA122" s="125">
        <v>69.8</v>
      </c>
      <c r="GB122" s="125">
        <v>70.400000000000006</v>
      </c>
      <c r="GC122" s="125">
        <v>71.099999999999994</v>
      </c>
      <c r="GD122" s="125">
        <v>71.8</v>
      </c>
      <c r="GE122" s="125">
        <v>71.099999999999994</v>
      </c>
      <c r="GF122" s="125">
        <v>73.599999999999994</v>
      </c>
      <c r="GG122" s="125">
        <v>74.2</v>
      </c>
      <c r="GH122" s="125">
        <v>74.099999999999994</v>
      </c>
      <c r="GI122" s="125">
        <v>74</v>
      </c>
      <c r="GJ122" s="125">
        <v>74.3</v>
      </c>
      <c r="GK122" s="125">
        <v>75</v>
      </c>
      <c r="GL122" s="125">
        <v>73.3</v>
      </c>
      <c r="GM122" s="125">
        <v>73.599999999999994</v>
      </c>
      <c r="GN122" s="125">
        <v>73.599999999999994</v>
      </c>
      <c r="GO122" s="125">
        <v>73</v>
      </c>
      <c r="GP122" s="125">
        <v>72.3</v>
      </c>
      <c r="GQ122" s="126">
        <v>73.900000000000006</v>
      </c>
      <c r="GR122" s="126">
        <v>72.3</v>
      </c>
      <c r="GS122" s="127">
        <v>74.2</v>
      </c>
      <c r="GT122" s="137">
        <v>74.599999999999994</v>
      </c>
      <c r="GU122" s="137">
        <v>74.900000000000006</v>
      </c>
      <c r="GV122" s="138">
        <v>74.3</v>
      </c>
      <c r="GW122" s="138">
        <v>75.7</v>
      </c>
      <c r="GX122" s="138">
        <v>75.900000000000006</v>
      </c>
      <c r="GY122" s="138">
        <v>75.900000000000006</v>
      </c>
      <c r="GZ122" s="130">
        <f t="shared" si="29"/>
        <v>1.3000000000000114</v>
      </c>
      <c r="HA122" s="131">
        <f t="shared" si="30"/>
        <v>1.7426273458445194E-2</v>
      </c>
      <c r="HB122" s="122">
        <v>47.9</v>
      </c>
      <c r="HC122" s="122">
        <v>46.4</v>
      </c>
      <c r="HD122" s="122">
        <v>28</v>
      </c>
      <c r="HE122" s="122">
        <v>34.200000000000003</v>
      </c>
      <c r="HF122" s="122">
        <v>38.799999999999997</v>
      </c>
      <c r="HG122" s="122">
        <v>41.8</v>
      </c>
      <c r="HH122" s="122">
        <v>40.4</v>
      </c>
      <c r="HI122" s="122">
        <v>42.2</v>
      </c>
      <c r="HJ122" s="122">
        <v>41.2</v>
      </c>
      <c r="HK122" s="122">
        <v>41.5</v>
      </c>
      <c r="HL122" s="122">
        <v>41.7</v>
      </c>
      <c r="HM122" s="122">
        <v>42</v>
      </c>
      <c r="HN122" s="122">
        <v>42.6</v>
      </c>
      <c r="HO122" s="122">
        <v>43.1</v>
      </c>
      <c r="HP122" s="122">
        <v>43.2</v>
      </c>
      <c r="HQ122" s="122">
        <v>43.5</v>
      </c>
      <c r="HR122" s="122">
        <v>43.1</v>
      </c>
      <c r="HS122" s="122">
        <v>44.2</v>
      </c>
      <c r="HT122" s="122">
        <v>44.5</v>
      </c>
      <c r="HU122" s="122">
        <v>44.6</v>
      </c>
      <c r="HV122" s="123">
        <v>44.5</v>
      </c>
      <c r="HW122" s="123">
        <v>45.1</v>
      </c>
      <c r="HX122" s="132">
        <v>47</v>
      </c>
      <c r="HY122" s="133">
        <v>47.9</v>
      </c>
      <c r="HZ122" s="133">
        <v>48</v>
      </c>
      <c r="IA122" s="134">
        <v>48.3</v>
      </c>
      <c r="IB122" s="134">
        <v>48.5</v>
      </c>
      <c r="IC122" s="134">
        <v>48.6</v>
      </c>
      <c r="ID122" s="134">
        <v>47.8</v>
      </c>
      <c r="IE122" s="139">
        <f t="shared" si="31"/>
        <v>-0.10000000000000142</v>
      </c>
      <c r="IF122" s="124">
        <f t="shared" si="32"/>
        <v>-2.0876826722338502E-3</v>
      </c>
      <c r="IG122" s="125">
        <v>80.099999999999994</v>
      </c>
      <c r="IH122" s="125">
        <v>80.2</v>
      </c>
      <c r="II122" s="125">
        <v>74.099999999999994</v>
      </c>
      <c r="IJ122" s="125">
        <v>71.5</v>
      </c>
      <c r="IK122" s="125">
        <v>73.400000000000006</v>
      </c>
      <c r="IL122" s="125">
        <v>73.2</v>
      </c>
      <c r="IM122" s="125">
        <v>77.2</v>
      </c>
      <c r="IN122" s="125">
        <v>78.7</v>
      </c>
      <c r="IO122" s="125">
        <v>77.8</v>
      </c>
      <c r="IP122" s="125">
        <v>77.900000000000006</v>
      </c>
      <c r="IQ122" s="125">
        <v>77.5</v>
      </c>
      <c r="IR122" s="125">
        <v>78.400000000000006</v>
      </c>
      <c r="IS122" s="125">
        <v>78.5</v>
      </c>
      <c r="IT122" s="125">
        <v>78.7</v>
      </c>
      <c r="IU122" s="125">
        <v>78.8</v>
      </c>
      <c r="IV122" s="125">
        <v>79.099999999999994</v>
      </c>
      <c r="IW122" s="125">
        <v>79.2</v>
      </c>
      <c r="IX122" s="125">
        <v>79.5</v>
      </c>
      <c r="IY122" s="125">
        <v>79.5</v>
      </c>
      <c r="IZ122" s="140">
        <v>79.5</v>
      </c>
      <c r="JA122" s="137">
        <v>79.3</v>
      </c>
      <c r="JB122" s="137">
        <v>79.099999999999994</v>
      </c>
      <c r="JC122" s="137">
        <v>79.2</v>
      </c>
      <c r="JD122" s="137">
        <v>78.900000000000006</v>
      </c>
      <c r="JE122" s="137">
        <v>79.3</v>
      </c>
      <c r="JF122" s="138">
        <v>79.400000000000006</v>
      </c>
      <c r="JG122" s="138">
        <v>79.400000000000006</v>
      </c>
      <c r="JH122" s="138">
        <v>79.5</v>
      </c>
      <c r="JI122" s="138">
        <v>79.7</v>
      </c>
      <c r="JJ122" s="128">
        <f t="shared" si="33"/>
        <v>-0.39999999999999147</v>
      </c>
      <c r="JK122" s="141">
        <f t="shared" si="34"/>
        <v>-4.993757802746461E-3</v>
      </c>
    </row>
    <row r="123" spans="1:271" ht="15.95" thickBot="1">
      <c r="A123" s="113" t="s">
        <v>132</v>
      </c>
      <c r="B123" s="114">
        <v>3153.7</v>
      </c>
      <c r="C123" s="114">
        <v>2755</v>
      </c>
      <c r="D123" s="114">
        <v>2856.3</v>
      </c>
      <c r="E123" s="114">
        <v>2963.1</v>
      </c>
      <c r="F123" s="114">
        <v>2963.5</v>
      </c>
      <c r="G123" s="114">
        <v>3002.5</v>
      </c>
      <c r="H123" s="114">
        <v>3028.3</v>
      </c>
      <c r="I123" s="114">
        <v>3021.1</v>
      </c>
      <c r="J123" s="114">
        <v>3030.5</v>
      </c>
      <c r="K123" s="115">
        <v>3039.5</v>
      </c>
      <c r="L123" s="115">
        <v>3051.5</v>
      </c>
      <c r="M123" s="116">
        <v>3060.7</v>
      </c>
      <c r="N123" s="116">
        <v>3066.9</v>
      </c>
      <c r="O123" s="116">
        <v>3090.4</v>
      </c>
      <c r="P123" s="116">
        <v>3098.9</v>
      </c>
      <c r="Q123" s="117">
        <v>3092.4</v>
      </c>
      <c r="R123" s="117">
        <v>3104</v>
      </c>
      <c r="S123" s="117">
        <v>3166.4</v>
      </c>
      <c r="T123" s="117">
        <v>3173.2</v>
      </c>
      <c r="U123" s="118">
        <v>3191.2</v>
      </c>
      <c r="V123" s="119">
        <v>3203.7</v>
      </c>
      <c r="W123" s="119">
        <v>3212</v>
      </c>
      <c r="X123" s="120">
        <v>3214.9</v>
      </c>
      <c r="Y123" s="119">
        <v>3247.2</v>
      </c>
      <c r="Z123" s="121">
        <f t="shared" si="18"/>
        <v>93.5</v>
      </c>
      <c r="AA123" s="122">
        <v>132.4</v>
      </c>
      <c r="AB123" s="122">
        <v>129</v>
      </c>
      <c r="AC123" s="122">
        <v>125.5</v>
      </c>
      <c r="AD123" s="122">
        <v>126.6</v>
      </c>
      <c r="AE123" s="122">
        <v>127.6</v>
      </c>
      <c r="AF123" s="122">
        <v>126.1</v>
      </c>
      <c r="AG123" s="122">
        <v>126.7</v>
      </c>
      <c r="AH123" s="122">
        <v>126.1</v>
      </c>
      <c r="AI123" s="122">
        <v>129</v>
      </c>
      <c r="AJ123" s="122">
        <v>128.80000000000001</v>
      </c>
      <c r="AK123" s="122">
        <v>128.1</v>
      </c>
      <c r="AL123" s="122">
        <v>128.9</v>
      </c>
      <c r="AM123" s="122">
        <v>128</v>
      </c>
      <c r="AN123" s="122">
        <v>127.5</v>
      </c>
      <c r="AO123" s="122">
        <v>128.80000000000001</v>
      </c>
      <c r="AP123" s="122">
        <v>130.5</v>
      </c>
      <c r="AQ123" s="122">
        <v>127.8</v>
      </c>
      <c r="AR123" s="123">
        <v>129.9</v>
      </c>
      <c r="AS123" s="123">
        <v>130.1</v>
      </c>
      <c r="AT123" s="123">
        <v>139.9</v>
      </c>
      <c r="AU123" s="123">
        <v>139</v>
      </c>
      <c r="AV123" s="123">
        <v>143.30000000000001</v>
      </c>
      <c r="AW123" s="123">
        <v>144.1</v>
      </c>
      <c r="AX123" s="123">
        <v>145.6</v>
      </c>
      <c r="AY123" s="123">
        <v>147.69999999999999</v>
      </c>
      <c r="AZ123" s="123">
        <v>148.1</v>
      </c>
      <c r="BA123" s="122">
        <f t="shared" si="19"/>
        <v>15.699999999999989</v>
      </c>
      <c r="BB123" s="124">
        <f t="shared" si="20"/>
        <v>0.11858006042296064</v>
      </c>
      <c r="BC123" s="125">
        <v>354.2</v>
      </c>
      <c r="BD123" s="125">
        <v>351.7</v>
      </c>
      <c r="BE123" s="125">
        <v>356.1</v>
      </c>
      <c r="BF123" s="125">
        <v>289.39999999999998</v>
      </c>
      <c r="BG123" s="125">
        <v>317.8</v>
      </c>
      <c r="BH123" s="125">
        <v>323.10000000000002</v>
      </c>
      <c r="BI123" s="125">
        <v>324.10000000000002</v>
      </c>
      <c r="BJ123" s="125">
        <v>327</v>
      </c>
      <c r="BK123" s="125">
        <v>329.6</v>
      </c>
      <c r="BL123" s="125">
        <v>342.8</v>
      </c>
      <c r="BM123" s="125">
        <v>343.9</v>
      </c>
      <c r="BN123" s="125">
        <v>344.2</v>
      </c>
      <c r="BO123" s="125">
        <v>345.4</v>
      </c>
      <c r="BP123" s="125">
        <v>346.5</v>
      </c>
      <c r="BQ123" s="125">
        <v>345.9</v>
      </c>
      <c r="BR123" s="125">
        <v>346.3</v>
      </c>
      <c r="BS123" s="125">
        <v>347.4</v>
      </c>
      <c r="BT123" s="125">
        <v>347.6</v>
      </c>
      <c r="BU123" s="125">
        <v>350.2</v>
      </c>
      <c r="BV123" s="125">
        <v>346.9</v>
      </c>
      <c r="BW123" s="126">
        <v>350.8</v>
      </c>
      <c r="BX123" s="126">
        <v>352.3</v>
      </c>
      <c r="BY123" s="126">
        <v>354.1</v>
      </c>
      <c r="BZ123" s="126">
        <v>356.4</v>
      </c>
      <c r="CA123" s="127">
        <v>358.6</v>
      </c>
      <c r="CB123" s="128">
        <v>358.4</v>
      </c>
      <c r="CC123" s="129">
        <v>359</v>
      </c>
      <c r="CD123" s="128">
        <v>358.2</v>
      </c>
      <c r="CE123" s="128">
        <v>359.4</v>
      </c>
      <c r="CF123" s="130">
        <f t="shared" si="21"/>
        <v>5.1999999999999886</v>
      </c>
      <c r="CG123" s="131">
        <f t="shared" si="22"/>
        <v>3.9274924471299009E-2</v>
      </c>
      <c r="CH123" s="122">
        <v>641.9</v>
      </c>
      <c r="CI123" s="122">
        <v>652</v>
      </c>
      <c r="CJ123" s="122">
        <v>608.70000000000005</v>
      </c>
      <c r="CK123" s="122">
        <v>617.4</v>
      </c>
      <c r="CL123" s="122">
        <v>626.9</v>
      </c>
      <c r="CM123" s="122">
        <v>630.70000000000005</v>
      </c>
      <c r="CN123" s="122">
        <v>637.79999999999995</v>
      </c>
      <c r="CO123" s="122">
        <v>637</v>
      </c>
      <c r="CP123" s="122">
        <v>639.29999999999995</v>
      </c>
      <c r="CQ123" s="122">
        <v>636.29999999999995</v>
      </c>
      <c r="CR123" s="122">
        <v>640.4</v>
      </c>
      <c r="CS123" s="122">
        <v>640.9</v>
      </c>
      <c r="CT123" s="122">
        <v>642.79999999999995</v>
      </c>
      <c r="CU123" s="122">
        <v>647.20000000000005</v>
      </c>
      <c r="CV123" s="122">
        <v>651.20000000000005</v>
      </c>
      <c r="CW123" s="122">
        <v>649.1</v>
      </c>
      <c r="CX123" s="122">
        <v>645.9</v>
      </c>
      <c r="CY123" s="122">
        <v>647.29999999999995</v>
      </c>
      <c r="CZ123" s="122">
        <v>647.20000000000005</v>
      </c>
      <c r="DA123" s="122">
        <v>649.4</v>
      </c>
      <c r="DB123" s="123">
        <v>652.29999999999995</v>
      </c>
      <c r="DC123" s="123">
        <v>654.5</v>
      </c>
      <c r="DD123" s="132">
        <v>669.3</v>
      </c>
      <c r="DE123" s="133">
        <v>671.5</v>
      </c>
      <c r="DF123" s="133">
        <v>674.2</v>
      </c>
      <c r="DG123" s="134">
        <v>674.9</v>
      </c>
      <c r="DH123" s="134">
        <v>673</v>
      </c>
      <c r="DI123" s="135">
        <v>672.5</v>
      </c>
      <c r="DJ123" s="134">
        <v>674.4</v>
      </c>
      <c r="DK123" s="136">
        <f t="shared" si="23"/>
        <v>32.5</v>
      </c>
      <c r="DL123" s="124">
        <f t="shared" si="24"/>
        <v>5.063093939866023E-2</v>
      </c>
      <c r="DM123" s="125">
        <v>174.8</v>
      </c>
      <c r="DN123" s="125">
        <v>176.9</v>
      </c>
      <c r="DO123" s="125">
        <v>172.7</v>
      </c>
      <c r="DP123" s="125">
        <v>172</v>
      </c>
      <c r="DQ123" s="125">
        <v>172.5</v>
      </c>
      <c r="DR123" s="125">
        <v>173.8</v>
      </c>
      <c r="DS123" s="125">
        <v>174.3</v>
      </c>
      <c r="DT123" s="125">
        <v>174.9</v>
      </c>
      <c r="DU123" s="125">
        <v>175</v>
      </c>
      <c r="DV123" s="125">
        <v>170.2</v>
      </c>
      <c r="DW123" s="125">
        <v>170.9</v>
      </c>
      <c r="DX123" s="125">
        <v>170.9</v>
      </c>
      <c r="DY123" s="125">
        <v>169.9</v>
      </c>
      <c r="DZ123" s="125">
        <v>169.4</v>
      </c>
      <c r="EA123" s="125">
        <v>170.9</v>
      </c>
      <c r="EB123" s="125">
        <v>172.4</v>
      </c>
      <c r="EC123" s="125">
        <v>172.8</v>
      </c>
      <c r="ED123" s="125">
        <v>173.4</v>
      </c>
      <c r="EE123" s="125">
        <v>173.6</v>
      </c>
      <c r="EF123" s="125">
        <v>174.4</v>
      </c>
      <c r="EG123" s="126">
        <v>174.8</v>
      </c>
      <c r="EH123" s="126">
        <v>175.1</v>
      </c>
      <c r="EI123" s="127">
        <v>174.3</v>
      </c>
      <c r="EJ123" s="137">
        <v>175.7</v>
      </c>
      <c r="EK123" s="137">
        <v>176.6</v>
      </c>
      <c r="EL123" s="138">
        <v>177.3</v>
      </c>
      <c r="EM123" s="138">
        <v>177.6</v>
      </c>
      <c r="EN123" s="138">
        <v>176.5</v>
      </c>
      <c r="EO123" s="138">
        <v>178.8</v>
      </c>
      <c r="EP123" s="130">
        <f t="shared" si="25"/>
        <v>4</v>
      </c>
      <c r="EQ123" s="131">
        <f t="shared" si="26"/>
        <v>2.2883295194508008E-2</v>
      </c>
      <c r="ER123" s="122">
        <v>434.1</v>
      </c>
      <c r="ES123" s="122">
        <v>383.4</v>
      </c>
      <c r="ET123" s="122">
        <v>384.5</v>
      </c>
      <c r="EU123" s="122">
        <v>387</v>
      </c>
      <c r="EV123" s="122">
        <v>394.4</v>
      </c>
      <c r="EW123" s="122">
        <v>399.9</v>
      </c>
      <c r="EX123" s="122">
        <v>408.2</v>
      </c>
      <c r="EY123" s="122">
        <v>408.4</v>
      </c>
      <c r="EZ123" s="122">
        <v>423.7</v>
      </c>
      <c r="FA123" s="122">
        <v>423.8</v>
      </c>
      <c r="FB123" s="122">
        <v>427.7</v>
      </c>
      <c r="FC123" s="122">
        <v>428.2</v>
      </c>
      <c r="FD123" s="122">
        <v>432.5</v>
      </c>
      <c r="FE123" s="122">
        <v>433.7</v>
      </c>
      <c r="FF123" s="122">
        <v>434.2</v>
      </c>
      <c r="FG123" s="122">
        <v>438.9</v>
      </c>
      <c r="FH123" s="122">
        <v>439.6</v>
      </c>
      <c r="FI123" s="122">
        <v>449.5</v>
      </c>
      <c r="FJ123" s="122">
        <v>446</v>
      </c>
      <c r="FK123" s="122">
        <v>442.6</v>
      </c>
      <c r="FL123" s="123">
        <v>445.9</v>
      </c>
      <c r="FM123" s="123">
        <v>444.3</v>
      </c>
      <c r="FN123" s="123">
        <v>440.7</v>
      </c>
      <c r="FO123" s="123">
        <v>442.2</v>
      </c>
      <c r="FP123" s="132">
        <v>32.700000000000003</v>
      </c>
      <c r="FQ123" s="134">
        <v>449.7</v>
      </c>
      <c r="FR123" s="134">
        <v>453</v>
      </c>
      <c r="FS123" s="135">
        <v>451.6</v>
      </c>
      <c r="FT123" s="134">
        <v>448.7</v>
      </c>
      <c r="FU123" s="139">
        <f t="shared" si="27"/>
        <v>14.599999999999966</v>
      </c>
      <c r="FV123" s="124">
        <f t="shared" si="28"/>
        <v>3.363280350149727E-2</v>
      </c>
      <c r="FW123" s="125">
        <v>447.7</v>
      </c>
      <c r="FX123" s="125">
        <v>446.7</v>
      </c>
      <c r="FY123" s="125">
        <v>408.9</v>
      </c>
      <c r="FZ123" s="125">
        <v>419.1</v>
      </c>
      <c r="GA123" s="125">
        <v>430.3</v>
      </c>
      <c r="GB123" s="125">
        <v>430.4</v>
      </c>
      <c r="GC123" s="125">
        <v>432.1</v>
      </c>
      <c r="GD123" s="125">
        <v>433.8</v>
      </c>
      <c r="GE123" s="125">
        <v>431.4</v>
      </c>
      <c r="GF123" s="125">
        <v>430.2</v>
      </c>
      <c r="GG123" s="125">
        <v>429.4</v>
      </c>
      <c r="GH123" s="125">
        <v>431.1</v>
      </c>
      <c r="GI123" s="125">
        <v>429.8</v>
      </c>
      <c r="GJ123" s="125">
        <v>429.9</v>
      </c>
      <c r="GK123" s="125">
        <v>429.7</v>
      </c>
      <c r="GL123" s="125">
        <v>428.8</v>
      </c>
      <c r="GM123" s="125">
        <v>428.2</v>
      </c>
      <c r="GN123" s="125">
        <v>428.2</v>
      </c>
      <c r="GO123" s="125">
        <v>429</v>
      </c>
      <c r="GP123" s="125">
        <v>426.7</v>
      </c>
      <c r="GQ123" s="126">
        <v>424.6</v>
      </c>
      <c r="GR123" s="126">
        <v>425.1</v>
      </c>
      <c r="GS123" s="127">
        <v>440.8</v>
      </c>
      <c r="GT123" s="137">
        <v>439.6</v>
      </c>
      <c r="GU123" s="137">
        <v>439.4</v>
      </c>
      <c r="GV123" s="138">
        <v>443.3</v>
      </c>
      <c r="GW123" s="138">
        <v>444</v>
      </c>
      <c r="GX123" s="138">
        <v>446.7</v>
      </c>
      <c r="GY123" s="138">
        <v>449.2</v>
      </c>
      <c r="GZ123" s="130">
        <f t="shared" si="29"/>
        <v>1.5</v>
      </c>
      <c r="HA123" s="131">
        <f t="shared" si="30"/>
        <v>3.3504578959124413E-3</v>
      </c>
      <c r="HB123" s="122">
        <v>351.8</v>
      </c>
      <c r="HC123" s="122">
        <v>352.2</v>
      </c>
      <c r="HD123" s="122">
        <v>197.1</v>
      </c>
      <c r="HE123" s="122">
        <v>251.7</v>
      </c>
      <c r="HF123" s="122">
        <v>290.7</v>
      </c>
      <c r="HG123" s="122">
        <v>297.5</v>
      </c>
      <c r="HH123" s="122">
        <v>293.39999999999998</v>
      </c>
      <c r="HI123" s="122">
        <v>303.39999999999998</v>
      </c>
      <c r="HJ123" s="122">
        <v>309.5</v>
      </c>
      <c r="HK123" s="122">
        <v>292.89999999999998</v>
      </c>
      <c r="HL123" s="122">
        <v>294.60000000000002</v>
      </c>
      <c r="HM123" s="122">
        <v>292.39999999999998</v>
      </c>
      <c r="HN123" s="122">
        <v>296.89999999999998</v>
      </c>
      <c r="HO123" s="122">
        <v>299.8</v>
      </c>
      <c r="HP123" s="122">
        <v>302.5</v>
      </c>
      <c r="HQ123" s="122">
        <v>305.39999999999998</v>
      </c>
      <c r="HR123" s="122">
        <v>308.60000000000002</v>
      </c>
      <c r="HS123" s="122">
        <v>311.7</v>
      </c>
      <c r="HT123" s="122">
        <v>314.60000000000002</v>
      </c>
      <c r="HU123" s="122">
        <v>315.89999999999998</v>
      </c>
      <c r="HV123" s="123">
        <v>316.89999999999998</v>
      </c>
      <c r="HW123" s="123">
        <v>322.89999999999998</v>
      </c>
      <c r="HX123" s="132">
        <v>340</v>
      </c>
      <c r="HY123" s="133">
        <v>340.2</v>
      </c>
      <c r="HZ123" s="133">
        <v>343.6</v>
      </c>
      <c r="IA123" s="134">
        <v>346.7</v>
      </c>
      <c r="IB123" s="134">
        <v>351.7</v>
      </c>
      <c r="IC123" s="134">
        <v>352.5</v>
      </c>
      <c r="ID123" s="134">
        <v>353.3</v>
      </c>
      <c r="IE123" s="139">
        <f t="shared" si="31"/>
        <v>1.5</v>
      </c>
      <c r="IF123" s="124">
        <f t="shared" si="32"/>
        <v>4.2637862421830586E-3</v>
      </c>
      <c r="IG123" s="125">
        <v>441.9</v>
      </c>
      <c r="IH123" s="125">
        <v>439.3</v>
      </c>
      <c r="II123" s="125">
        <v>424.9</v>
      </c>
      <c r="IJ123" s="125">
        <v>418.8</v>
      </c>
      <c r="IK123" s="125">
        <v>441</v>
      </c>
      <c r="IL123" s="125">
        <v>418.3</v>
      </c>
      <c r="IM123" s="125">
        <v>428</v>
      </c>
      <c r="IN123" s="125">
        <v>425.7</v>
      </c>
      <c r="IO123" s="125">
        <v>425.9</v>
      </c>
      <c r="IP123" s="125">
        <v>429.2</v>
      </c>
      <c r="IQ123" s="125">
        <v>428.1</v>
      </c>
      <c r="IR123" s="125">
        <v>425.9</v>
      </c>
      <c r="IS123" s="125">
        <v>426.6</v>
      </c>
      <c r="IT123" s="125">
        <v>428.2</v>
      </c>
      <c r="IU123" s="125">
        <v>428.8</v>
      </c>
      <c r="IV123" s="125">
        <v>428.3</v>
      </c>
      <c r="IW123" s="125">
        <v>454.4</v>
      </c>
      <c r="IX123" s="125">
        <v>433.3</v>
      </c>
      <c r="IY123" s="125">
        <v>436.8</v>
      </c>
      <c r="IZ123" s="140">
        <v>436.7</v>
      </c>
      <c r="JA123" s="137">
        <v>434.9</v>
      </c>
      <c r="JB123" s="137">
        <v>433.4</v>
      </c>
      <c r="JC123" s="137">
        <v>428.5</v>
      </c>
      <c r="JD123" s="137">
        <v>428.9</v>
      </c>
      <c r="JE123" s="137">
        <v>429.4</v>
      </c>
      <c r="JF123" s="138">
        <v>429.4</v>
      </c>
      <c r="JG123" s="138">
        <v>428.8</v>
      </c>
      <c r="JH123" s="138">
        <v>430.5</v>
      </c>
      <c r="JI123" s="138">
        <v>456</v>
      </c>
      <c r="JJ123" s="128">
        <f t="shared" si="33"/>
        <v>14.100000000000023</v>
      </c>
      <c r="JK123" s="141">
        <f t="shared" si="34"/>
        <v>3.1907671418873101E-2</v>
      </c>
    </row>
    <row r="124" spans="1:271" ht="15.95" thickBot="1">
      <c r="A124" s="113" t="s">
        <v>133</v>
      </c>
      <c r="B124" s="114">
        <v>12970</v>
      </c>
      <c r="C124" s="114">
        <v>11604.7</v>
      </c>
      <c r="D124" s="114">
        <v>11854.8</v>
      </c>
      <c r="E124" s="114">
        <v>12087.3</v>
      </c>
      <c r="F124" s="114">
        <v>12112.6</v>
      </c>
      <c r="G124" s="114">
        <v>12272.6</v>
      </c>
      <c r="H124" s="114">
        <v>12387.2</v>
      </c>
      <c r="I124" s="114">
        <v>12299.5</v>
      </c>
      <c r="J124" s="114">
        <v>12365.2</v>
      </c>
      <c r="K124" s="115">
        <v>12401.8</v>
      </c>
      <c r="L124" s="115">
        <v>12511.5</v>
      </c>
      <c r="M124" s="116">
        <v>12526.5</v>
      </c>
      <c r="N124" s="116">
        <v>12568.5</v>
      </c>
      <c r="O124" s="116">
        <v>12721</v>
      </c>
      <c r="P124" s="116">
        <v>12761.5</v>
      </c>
      <c r="Q124" s="117">
        <v>12853.3</v>
      </c>
      <c r="R124" s="117">
        <v>12923.1</v>
      </c>
      <c r="S124" s="117">
        <v>13055.4</v>
      </c>
      <c r="T124" s="117">
        <v>13106.3</v>
      </c>
      <c r="U124" s="118">
        <v>13177.5</v>
      </c>
      <c r="V124" s="119">
        <v>13221.7</v>
      </c>
      <c r="W124" s="119">
        <v>13282.9</v>
      </c>
      <c r="X124" s="120">
        <v>13348.6</v>
      </c>
      <c r="Y124" s="119">
        <v>13431.1</v>
      </c>
      <c r="Z124" s="121">
        <f t="shared" si="18"/>
        <v>461.10000000000036</v>
      </c>
      <c r="AA124" s="122">
        <v>780.7</v>
      </c>
      <c r="AB124" s="122">
        <v>791.5</v>
      </c>
      <c r="AC124" s="122">
        <v>729.3</v>
      </c>
      <c r="AD124" s="122">
        <v>741.7</v>
      </c>
      <c r="AE124" s="122">
        <v>736.5</v>
      </c>
      <c r="AF124" s="122">
        <v>741.5</v>
      </c>
      <c r="AG124" s="122">
        <v>746.1</v>
      </c>
      <c r="AH124" s="122">
        <v>752.3</v>
      </c>
      <c r="AI124" s="122">
        <v>725.8</v>
      </c>
      <c r="AJ124" s="122">
        <v>726.6</v>
      </c>
      <c r="AK124" s="122">
        <v>725.4</v>
      </c>
      <c r="AL124" s="122">
        <v>749.5</v>
      </c>
      <c r="AM124" s="122">
        <v>729.9</v>
      </c>
      <c r="AN124" s="122">
        <v>726</v>
      </c>
      <c r="AO124" s="122">
        <v>723.7</v>
      </c>
      <c r="AP124" s="122">
        <v>723.8</v>
      </c>
      <c r="AQ124" s="122">
        <v>731.7</v>
      </c>
      <c r="AR124" s="123">
        <v>734.5</v>
      </c>
      <c r="AS124" s="123">
        <v>740.1</v>
      </c>
      <c r="AT124" s="123">
        <v>756.3</v>
      </c>
      <c r="AU124" s="123">
        <v>755.5</v>
      </c>
      <c r="AV124" s="123">
        <v>761.4</v>
      </c>
      <c r="AW124" s="123">
        <v>766.7</v>
      </c>
      <c r="AX124" s="123">
        <v>773.2</v>
      </c>
      <c r="AY124" s="123">
        <v>782.9</v>
      </c>
      <c r="AZ124" s="123">
        <v>779.9</v>
      </c>
      <c r="BA124" s="122">
        <f t="shared" si="19"/>
        <v>-0.80000000000006821</v>
      </c>
      <c r="BB124" s="124">
        <f t="shared" si="20"/>
        <v>-1.0247214038684106E-3</v>
      </c>
      <c r="BC124" s="125">
        <v>910.2</v>
      </c>
      <c r="BD124" s="125">
        <v>906.2</v>
      </c>
      <c r="BE124" s="125">
        <v>907.4</v>
      </c>
      <c r="BF124" s="125">
        <v>863.7</v>
      </c>
      <c r="BG124" s="125">
        <v>873.4</v>
      </c>
      <c r="BH124" s="125">
        <v>867.9</v>
      </c>
      <c r="BI124" s="125">
        <v>868.1</v>
      </c>
      <c r="BJ124" s="125">
        <v>875.6</v>
      </c>
      <c r="BK124" s="125">
        <v>880.3</v>
      </c>
      <c r="BL124" s="125">
        <v>855.4</v>
      </c>
      <c r="BM124" s="125">
        <v>858.2</v>
      </c>
      <c r="BN124" s="125">
        <v>858.9</v>
      </c>
      <c r="BO124" s="125">
        <v>859.9</v>
      </c>
      <c r="BP124" s="125">
        <v>869.9</v>
      </c>
      <c r="BQ124" s="125">
        <v>867.8</v>
      </c>
      <c r="BR124" s="125">
        <v>871.8</v>
      </c>
      <c r="BS124" s="125">
        <v>874.4</v>
      </c>
      <c r="BT124" s="125">
        <v>882.8</v>
      </c>
      <c r="BU124" s="125">
        <v>881.7</v>
      </c>
      <c r="BV124" s="125">
        <v>884.1</v>
      </c>
      <c r="BW124" s="126">
        <v>885.2</v>
      </c>
      <c r="BX124" s="126">
        <v>890.4</v>
      </c>
      <c r="BY124" s="126">
        <v>890.7</v>
      </c>
      <c r="BZ124" s="126">
        <v>890.3</v>
      </c>
      <c r="CA124" s="127">
        <v>897</v>
      </c>
      <c r="CB124" s="128">
        <v>903.7</v>
      </c>
      <c r="CC124" s="129">
        <v>909.1</v>
      </c>
      <c r="CD124" s="128">
        <v>915.6</v>
      </c>
      <c r="CE124" s="128">
        <v>922.6</v>
      </c>
      <c r="CF124" s="130">
        <f t="shared" si="21"/>
        <v>12.399999999999977</v>
      </c>
      <c r="CG124" s="131">
        <f t="shared" si="22"/>
        <v>1.5883181759958981E-2</v>
      </c>
      <c r="CH124" s="122">
        <v>2534.6999999999998</v>
      </c>
      <c r="CI124" s="122">
        <v>2541.6</v>
      </c>
      <c r="CJ124" s="122">
        <v>2354.6</v>
      </c>
      <c r="CK124" s="122">
        <v>2378.6999999999998</v>
      </c>
      <c r="CL124" s="147">
        <v>2418.3000000000002</v>
      </c>
      <c r="CM124" s="122">
        <v>2409.6</v>
      </c>
      <c r="CN124" s="122">
        <v>2439.6999999999998</v>
      </c>
      <c r="CO124" s="122">
        <v>2438.6999999999998</v>
      </c>
      <c r="CP124" s="122">
        <v>2454.4</v>
      </c>
      <c r="CQ124" s="122">
        <v>2504.6999999999998</v>
      </c>
      <c r="CR124" s="122">
        <v>2514.6999999999998</v>
      </c>
      <c r="CS124" s="122">
        <v>2521.8000000000002</v>
      </c>
      <c r="CT124" s="122">
        <v>2537.5</v>
      </c>
      <c r="CU124" s="122">
        <v>2553.4</v>
      </c>
      <c r="CV124" s="122">
        <v>2551.1999999999998</v>
      </c>
      <c r="CW124" s="122">
        <v>2558.1</v>
      </c>
      <c r="CX124" s="122">
        <v>2570.1</v>
      </c>
      <c r="CY124" s="122">
        <v>2575.3000000000002</v>
      </c>
      <c r="CZ124" s="122">
        <v>2584.8000000000002</v>
      </c>
      <c r="DA124" s="122">
        <v>2604.3000000000002</v>
      </c>
      <c r="DB124" s="148">
        <v>2618.5</v>
      </c>
      <c r="DC124" s="148">
        <v>2629.3</v>
      </c>
      <c r="DD124" s="149">
        <v>2627.9</v>
      </c>
      <c r="DE124" s="150">
        <v>2647.3</v>
      </c>
      <c r="DF124" s="150">
        <v>2661.6</v>
      </c>
      <c r="DG124" s="134">
        <v>2667</v>
      </c>
      <c r="DH124" s="134">
        <v>2675.9</v>
      </c>
      <c r="DI124" s="135">
        <v>2686.1</v>
      </c>
      <c r="DJ124" s="134">
        <v>2697.5</v>
      </c>
      <c r="DK124" s="136">
        <f t="shared" si="23"/>
        <v>162.80000000000018</v>
      </c>
      <c r="DL124" s="124">
        <f t="shared" si="24"/>
        <v>6.4228508304730425E-2</v>
      </c>
      <c r="DM124" s="125">
        <v>818.2</v>
      </c>
      <c r="DN124" s="125">
        <v>816.2</v>
      </c>
      <c r="DO124" s="125">
        <v>798.3</v>
      </c>
      <c r="DP124" s="125">
        <v>796.1</v>
      </c>
      <c r="DQ124" s="125">
        <v>802.1</v>
      </c>
      <c r="DR124" s="125">
        <v>805.2</v>
      </c>
      <c r="DS124" s="125">
        <v>807.5</v>
      </c>
      <c r="DT124" s="125">
        <v>807.9</v>
      </c>
      <c r="DU124" s="125">
        <v>819.6</v>
      </c>
      <c r="DV124" s="125">
        <v>811.3</v>
      </c>
      <c r="DW124" s="125">
        <v>807</v>
      </c>
      <c r="DX124" s="125">
        <v>815.8</v>
      </c>
      <c r="DY124" s="125">
        <v>816.1</v>
      </c>
      <c r="DZ124" s="125">
        <v>825.8</v>
      </c>
      <c r="EA124" s="125">
        <v>825.1</v>
      </c>
      <c r="EB124" s="125">
        <v>826.4</v>
      </c>
      <c r="EC124" s="125">
        <v>825.7</v>
      </c>
      <c r="ED124" s="125">
        <v>829.9</v>
      </c>
      <c r="EE124" s="125">
        <v>831.2</v>
      </c>
      <c r="EF124" s="125">
        <v>834.2</v>
      </c>
      <c r="EG124" s="126">
        <v>839</v>
      </c>
      <c r="EH124" s="126">
        <v>849.1</v>
      </c>
      <c r="EI124" s="127">
        <v>858.4</v>
      </c>
      <c r="EJ124" s="137">
        <v>858.8</v>
      </c>
      <c r="EK124" s="137">
        <v>870.2</v>
      </c>
      <c r="EL124" s="138">
        <v>878.1</v>
      </c>
      <c r="EM124" s="138">
        <v>886.4</v>
      </c>
      <c r="EN124" s="138">
        <v>889.4</v>
      </c>
      <c r="EO124" s="138">
        <v>894.4</v>
      </c>
      <c r="EP124" s="130">
        <f t="shared" si="25"/>
        <v>76.199999999999932</v>
      </c>
      <c r="EQ124" s="131">
        <f t="shared" si="26"/>
        <v>9.3131263749694368E-2</v>
      </c>
      <c r="ER124" s="122">
        <v>1833.7</v>
      </c>
      <c r="ES124" s="122">
        <v>1687.2</v>
      </c>
      <c r="ET124" s="122">
        <v>1692.2</v>
      </c>
      <c r="EU124" s="122">
        <v>1710.9</v>
      </c>
      <c r="EV124" s="147">
        <v>1730.2</v>
      </c>
      <c r="EW124" s="122">
        <v>1745.3</v>
      </c>
      <c r="EX124" s="122">
        <v>1776.5</v>
      </c>
      <c r="EY124" s="122">
        <v>1782.6</v>
      </c>
      <c r="EZ124" s="122">
        <v>1827</v>
      </c>
      <c r="FA124" s="122">
        <v>1779.1</v>
      </c>
      <c r="FB124" s="122">
        <v>1807.8</v>
      </c>
      <c r="FC124" s="122">
        <v>1821.5</v>
      </c>
      <c r="FD124" s="122">
        <v>1807.9</v>
      </c>
      <c r="FE124" s="122">
        <v>1822.4</v>
      </c>
      <c r="FF124" s="122">
        <v>1830.6</v>
      </c>
      <c r="FG124" s="122">
        <v>1842.6</v>
      </c>
      <c r="FH124" s="122">
        <v>1857.2</v>
      </c>
      <c r="FI124" s="122">
        <v>1876.6</v>
      </c>
      <c r="FJ124" s="122">
        <v>1904.9</v>
      </c>
      <c r="FK124" s="122">
        <v>1926.8</v>
      </c>
      <c r="FL124" s="148">
        <v>1957</v>
      </c>
      <c r="FM124" s="148">
        <v>1974.6</v>
      </c>
      <c r="FN124" s="148">
        <v>1979.1</v>
      </c>
      <c r="FO124" s="148">
        <v>1980.7</v>
      </c>
      <c r="FP124" s="149">
        <v>446.2</v>
      </c>
      <c r="FQ124" s="134">
        <v>1989</v>
      </c>
      <c r="FR124" s="134">
        <v>1990.8</v>
      </c>
      <c r="FS124" s="135">
        <v>2007.4</v>
      </c>
      <c r="FT124" s="134">
        <v>2016.4</v>
      </c>
      <c r="FU124" s="139">
        <f t="shared" si="27"/>
        <v>182.70000000000005</v>
      </c>
      <c r="FV124" s="124">
        <f t="shared" si="28"/>
        <v>9.9634618530839311E-2</v>
      </c>
      <c r="FW124" s="125">
        <v>1775.8</v>
      </c>
      <c r="FX124" s="125">
        <v>1768.2</v>
      </c>
      <c r="FY124" s="125">
        <v>1596.6</v>
      </c>
      <c r="FZ124" s="125">
        <v>1643.7</v>
      </c>
      <c r="GA124" s="144">
        <v>1667.2</v>
      </c>
      <c r="GB124" s="125">
        <v>1678</v>
      </c>
      <c r="GC124" s="125">
        <v>1676.4</v>
      </c>
      <c r="GD124" s="125">
        <v>1674.4</v>
      </c>
      <c r="GE124" s="125">
        <v>1687.1</v>
      </c>
      <c r="GF124" s="125">
        <v>1696.4</v>
      </c>
      <c r="GG124" s="125">
        <v>1703</v>
      </c>
      <c r="GH124" s="125">
        <v>1706.2</v>
      </c>
      <c r="GI124" s="125">
        <v>1706.6</v>
      </c>
      <c r="GJ124" s="125">
        <v>1712.7</v>
      </c>
      <c r="GK124" s="125">
        <v>1711.1</v>
      </c>
      <c r="GL124" s="125">
        <v>1710.3</v>
      </c>
      <c r="GM124" s="125">
        <v>1720.9</v>
      </c>
      <c r="GN124" s="125">
        <v>1729.5</v>
      </c>
      <c r="GO124" s="125">
        <v>1743</v>
      </c>
      <c r="GP124" s="125">
        <v>1745.5</v>
      </c>
      <c r="GQ124" s="145">
        <v>1752.2</v>
      </c>
      <c r="GR124" s="145">
        <v>1762.6</v>
      </c>
      <c r="GS124" s="146">
        <v>1752.6</v>
      </c>
      <c r="GT124" s="151">
        <v>1757.4</v>
      </c>
      <c r="GU124" s="151">
        <v>1764.6</v>
      </c>
      <c r="GV124" s="138">
        <v>1779.8</v>
      </c>
      <c r="GW124" s="138">
        <v>1782.1</v>
      </c>
      <c r="GX124" s="138">
        <v>1777.3</v>
      </c>
      <c r="GY124" s="138">
        <v>1805.2</v>
      </c>
      <c r="GZ124" s="130">
        <f t="shared" si="29"/>
        <v>29.400000000000091</v>
      </c>
      <c r="HA124" s="131">
        <f t="shared" si="30"/>
        <v>1.6555918459286008E-2</v>
      </c>
      <c r="HB124" s="122">
        <v>1416.4</v>
      </c>
      <c r="HC124" s="122">
        <v>1370.7</v>
      </c>
      <c r="HD124" s="122">
        <v>837.4</v>
      </c>
      <c r="HE124" s="122">
        <v>1027.0999999999999</v>
      </c>
      <c r="HF124" s="147">
        <v>1168.8</v>
      </c>
      <c r="HG124" s="122">
        <v>1146.2</v>
      </c>
      <c r="HH124" s="122">
        <v>1148.3</v>
      </c>
      <c r="HI124" s="122">
        <v>1178.7</v>
      </c>
      <c r="HJ124" s="122">
        <v>1207.8</v>
      </c>
      <c r="HK124" s="122">
        <v>1203.3</v>
      </c>
      <c r="HL124" s="122">
        <v>1214.5</v>
      </c>
      <c r="HM124" s="122">
        <v>1216.5999999999999</v>
      </c>
      <c r="HN124" s="122">
        <v>1211.9000000000001</v>
      </c>
      <c r="HO124" s="122">
        <v>1233.5</v>
      </c>
      <c r="HP124" s="122">
        <v>1251.5999999999999</v>
      </c>
      <c r="HQ124" s="122">
        <v>1272.5</v>
      </c>
      <c r="HR124" s="122">
        <v>1293.0999999999999</v>
      </c>
      <c r="HS124" s="122">
        <v>1313.8</v>
      </c>
      <c r="HT124" s="122">
        <v>1289.5999999999999</v>
      </c>
      <c r="HU124" s="122">
        <v>1312.6</v>
      </c>
      <c r="HV124" s="148">
        <v>1323.9</v>
      </c>
      <c r="HW124" s="148">
        <v>1340.4</v>
      </c>
      <c r="HX124" s="149">
        <v>1371.1</v>
      </c>
      <c r="HY124" s="150">
        <v>1384.9</v>
      </c>
      <c r="HZ124" s="150">
        <v>1398.9</v>
      </c>
      <c r="IA124" s="134">
        <v>1398.1</v>
      </c>
      <c r="IB124" s="134">
        <v>1412.2</v>
      </c>
      <c r="IC124" s="134">
        <v>1433.7</v>
      </c>
      <c r="ID124" s="134">
        <v>1446.4</v>
      </c>
      <c r="IE124" s="139">
        <f t="shared" si="31"/>
        <v>30</v>
      </c>
      <c r="IF124" s="124">
        <f t="shared" si="32"/>
        <v>2.1180457497881954E-2</v>
      </c>
      <c r="IG124" s="125">
        <v>2000</v>
      </c>
      <c r="IH124" s="125">
        <v>1993.6</v>
      </c>
      <c r="II124" s="125">
        <v>1954.3</v>
      </c>
      <c r="IJ124" s="125">
        <v>1902.9</v>
      </c>
      <c r="IK124" s="144">
        <v>1887.4</v>
      </c>
      <c r="IL124" s="125">
        <v>1929.5</v>
      </c>
      <c r="IM124" s="125">
        <v>1959.9</v>
      </c>
      <c r="IN124" s="125">
        <v>1961.2</v>
      </c>
      <c r="IO124" s="125">
        <v>1942.8</v>
      </c>
      <c r="IP124" s="125">
        <v>1960.1</v>
      </c>
      <c r="IQ124" s="125">
        <v>1961.1</v>
      </c>
      <c r="IR124" s="125">
        <v>1959.4</v>
      </c>
      <c r="IS124" s="125">
        <v>1957.1</v>
      </c>
      <c r="IT124" s="125">
        <v>1953.5</v>
      </c>
      <c r="IU124" s="125">
        <v>1965.2</v>
      </c>
      <c r="IV124" s="125">
        <v>1962.3</v>
      </c>
      <c r="IW124" s="125">
        <v>1960.9</v>
      </c>
      <c r="IX124" s="125">
        <v>1979.9</v>
      </c>
      <c r="IY124" s="125">
        <v>1984</v>
      </c>
      <c r="IZ124" s="140">
        <v>1991.9</v>
      </c>
      <c r="JA124" s="151">
        <v>1979.8</v>
      </c>
      <c r="JB124" s="151">
        <v>1983.1</v>
      </c>
      <c r="JC124" s="151">
        <v>1977.3</v>
      </c>
      <c r="JD124" s="151">
        <v>1980.7</v>
      </c>
      <c r="JE124" s="151">
        <v>1973.5</v>
      </c>
      <c r="JF124" s="138">
        <v>1976.7</v>
      </c>
      <c r="JG124" s="138">
        <v>1980.6</v>
      </c>
      <c r="JH124" s="138">
        <v>1979.1</v>
      </c>
      <c r="JI124" s="138">
        <v>1975.5</v>
      </c>
      <c r="JJ124" s="128">
        <f t="shared" si="33"/>
        <v>-24.5</v>
      </c>
      <c r="JK124" s="141">
        <f t="shared" si="34"/>
        <v>-1.225E-2</v>
      </c>
    </row>
    <row r="125" spans="1:271" ht="15.95" thickBot="1">
      <c r="A125" s="113" t="s">
        <v>134</v>
      </c>
      <c r="B125" s="114">
        <v>1572.2</v>
      </c>
      <c r="C125" s="114">
        <v>1442.8</v>
      </c>
      <c r="D125" s="114">
        <v>1480.4</v>
      </c>
      <c r="E125" s="114">
        <v>1518.6</v>
      </c>
      <c r="F125" s="114">
        <v>1532.8</v>
      </c>
      <c r="G125" s="114">
        <v>1557.4</v>
      </c>
      <c r="H125" s="114">
        <v>1565.5</v>
      </c>
      <c r="I125" s="114">
        <v>1559.6</v>
      </c>
      <c r="J125" s="114">
        <v>1565.1</v>
      </c>
      <c r="K125" s="115">
        <v>1578.7</v>
      </c>
      <c r="L125" s="115">
        <v>1584.6</v>
      </c>
      <c r="M125" s="116">
        <v>1592.4</v>
      </c>
      <c r="N125" s="116">
        <v>1589.9</v>
      </c>
      <c r="O125" s="116">
        <v>1613.3</v>
      </c>
      <c r="P125" s="116">
        <v>1619.9</v>
      </c>
      <c r="Q125" s="117">
        <v>1620.3</v>
      </c>
      <c r="R125" s="117">
        <v>1628.3</v>
      </c>
      <c r="S125" s="117">
        <v>1636.4</v>
      </c>
      <c r="T125" s="117">
        <v>1644.8</v>
      </c>
      <c r="U125" s="118">
        <v>1654</v>
      </c>
      <c r="V125" s="119">
        <v>1654.5</v>
      </c>
      <c r="W125" s="119">
        <v>1658.9</v>
      </c>
      <c r="X125" s="120">
        <v>1661.8</v>
      </c>
      <c r="Y125" s="119">
        <v>1664.3</v>
      </c>
      <c r="Z125" s="121">
        <f t="shared" si="18"/>
        <v>92.099999999999909</v>
      </c>
      <c r="AA125" s="122">
        <v>114.2</v>
      </c>
      <c r="AB125" s="122">
        <v>113</v>
      </c>
      <c r="AC125" s="122">
        <v>111.5</v>
      </c>
      <c r="AD125" s="122">
        <v>116.1</v>
      </c>
      <c r="AE125" s="122">
        <v>119.5</v>
      </c>
      <c r="AF125" s="122">
        <v>119.1</v>
      </c>
      <c r="AG125" s="122">
        <v>117</v>
      </c>
      <c r="AH125" s="122">
        <v>116.8</v>
      </c>
      <c r="AI125" s="122">
        <v>118.5</v>
      </c>
      <c r="AJ125" s="122">
        <v>117.9</v>
      </c>
      <c r="AK125" s="122">
        <v>120.2</v>
      </c>
      <c r="AL125" s="122">
        <v>120.1</v>
      </c>
      <c r="AM125" s="122">
        <v>119.8</v>
      </c>
      <c r="AN125" s="122">
        <v>121.5</v>
      </c>
      <c r="AO125" s="122">
        <v>121.6</v>
      </c>
      <c r="AP125" s="122">
        <v>121.2</v>
      </c>
      <c r="AQ125" s="122">
        <v>123.8</v>
      </c>
      <c r="AR125" s="123">
        <v>122.5</v>
      </c>
      <c r="AS125" s="123">
        <v>123.1</v>
      </c>
      <c r="AT125" s="123">
        <v>124.2</v>
      </c>
      <c r="AU125" s="123">
        <v>124.8</v>
      </c>
      <c r="AV125" s="123">
        <v>127.6</v>
      </c>
      <c r="AW125" s="123">
        <v>128.69999999999999</v>
      </c>
      <c r="AX125" s="123">
        <v>130</v>
      </c>
      <c r="AY125" s="123">
        <v>130</v>
      </c>
      <c r="AZ125" s="123">
        <v>129.9</v>
      </c>
      <c r="BA125" s="122">
        <f t="shared" si="19"/>
        <v>15.700000000000003</v>
      </c>
      <c r="BB125" s="124">
        <f t="shared" si="20"/>
        <v>0.13747810858143611</v>
      </c>
      <c r="BC125" s="125">
        <v>137.19999999999999</v>
      </c>
      <c r="BD125" s="125">
        <v>135.80000000000001</v>
      </c>
      <c r="BE125" s="125">
        <v>137.30000000000001</v>
      </c>
      <c r="BF125" s="125">
        <v>133.5</v>
      </c>
      <c r="BG125" s="125">
        <v>135.19999999999999</v>
      </c>
      <c r="BH125" s="125">
        <v>134.80000000000001</v>
      </c>
      <c r="BI125" s="125">
        <v>135.30000000000001</v>
      </c>
      <c r="BJ125" s="125">
        <v>136.1</v>
      </c>
      <c r="BK125" s="125">
        <v>137.5</v>
      </c>
      <c r="BL125" s="125">
        <v>138.9</v>
      </c>
      <c r="BM125" s="125">
        <v>140.1</v>
      </c>
      <c r="BN125" s="125">
        <v>138.5</v>
      </c>
      <c r="BO125" s="125">
        <v>140.9</v>
      </c>
      <c r="BP125" s="125">
        <v>141.5</v>
      </c>
      <c r="BQ125" s="125">
        <v>142.19999999999999</v>
      </c>
      <c r="BR125" s="125">
        <v>142.30000000000001</v>
      </c>
      <c r="BS125" s="125">
        <v>144.6</v>
      </c>
      <c r="BT125" s="125">
        <v>145.5</v>
      </c>
      <c r="BU125" s="125">
        <v>145.6</v>
      </c>
      <c r="BV125" s="125">
        <v>145.5</v>
      </c>
      <c r="BW125" s="126">
        <v>146</v>
      </c>
      <c r="BX125" s="126">
        <v>146.30000000000001</v>
      </c>
      <c r="BY125" s="126">
        <v>147.5</v>
      </c>
      <c r="BZ125" s="126">
        <v>148.5</v>
      </c>
      <c r="CA125" s="127">
        <v>148.19999999999999</v>
      </c>
      <c r="CB125" s="128">
        <v>149.69999999999999</v>
      </c>
      <c r="CC125" s="129">
        <v>149.69999999999999</v>
      </c>
      <c r="CD125" s="128">
        <v>149.80000000000001</v>
      </c>
      <c r="CE125" s="128">
        <v>150.19999999999999</v>
      </c>
      <c r="CF125" s="130">
        <f t="shared" si="21"/>
        <v>13</v>
      </c>
      <c r="CG125" s="131">
        <f t="shared" si="22"/>
        <v>0.11383537653239929</v>
      </c>
      <c r="CH125" s="122">
        <v>290.2</v>
      </c>
      <c r="CI125" s="122">
        <v>296.3</v>
      </c>
      <c r="CJ125" s="122">
        <v>275</v>
      </c>
      <c r="CK125" s="122">
        <v>283.8</v>
      </c>
      <c r="CL125" s="122">
        <v>291.5</v>
      </c>
      <c r="CM125" s="122">
        <v>293.3</v>
      </c>
      <c r="CN125" s="122">
        <v>295.89999999999998</v>
      </c>
      <c r="CO125" s="122">
        <v>298.10000000000002</v>
      </c>
      <c r="CP125" s="122">
        <v>301.60000000000002</v>
      </c>
      <c r="CQ125" s="122">
        <v>298.8</v>
      </c>
      <c r="CR125" s="122">
        <v>298.7</v>
      </c>
      <c r="CS125" s="122">
        <v>299.10000000000002</v>
      </c>
      <c r="CT125" s="122">
        <v>300.5</v>
      </c>
      <c r="CU125" s="122">
        <v>301.3</v>
      </c>
      <c r="CV125" s="122">
        <v>301.8</v>
      </c>
      <c r="CW125" s="122">
        <v>304.39999999999998</v>
      </c>
      <c r="CX125" s="122">
        <v>307.2</v>
      </c>
      <c r="CY125" s="122">
        <v>308.5</v>
      </c>
      <c r="CZ125" s="122">
        <v>307.5</v>
      </c>
      <c r="DA125" s="122">
        <v>309.10000000000002</v>
      </c>
      <c r="DB125" s="123">
        <v>311.2</v>
      </c>
      <c r="DC125" s="123">
        <v>313.39999999999998</v>
      </c>
      <c r="DD125" s="132">
        <v>314.10000000000002</v>
      </c>
      <c r="DE125" s="133">
        <v>315.5</v>
      </c>
      <c r="DF125" s="133">
        <v>318.5</v>
      </c>
      <c r="DG125" s="134">
        <v>318.39999999999998</v>
      </c>
      <c r="DH125" s="134">
        <v>318.60000000000002</v>
      </c>
      <c r="DI125" s="135">
        <v>314.7</v>
      </c>
      <c r="DJ125" s="134">
        <v>318.10000000000002</v>
      </c>
      <c r="DK125" s="136">
        <f t="shared" si="23"/>
        <v>27.900000000000034</v>
      </c>
      <c r="DL125" s="124">
        <f t="shared" si="24"/>
        <v>9.6140592694693439E-2</v>
      </c>
      <c r="DM125" s="125">
        <v>93.1</v>
      </c>
      <c r="DN125" s="125">
        <v>91.2</v>
      </c>
      <c r="DO125" s="125">
        <v>86</v>
      </c>
      <c r="DP125" s="125">
        <v>89.8</v>
      </c>
      <c r="DQ125" s="125">
        <v>94.6</v>
      </c>
      <c r="DR125" s="125">
        <v>93</v>
      </c>
      <c r="DS125" s="125">
        <v>92.1</v>
      </c>
      <c r="DT125" s="125">
        <v>93.8</v>
      </c>
      <c r="DU125" s="125">
        <v>94</v>
      </c>
      <c r="DV125" s="125">
        <v>95</v>
      </c>
      <c r="DW125" s="125">
        <v>96.3</v>
      </c>
      <c r="DX125" s="125">
        <v>97.4</v>
      </c>
      <c r="DY125" s="125">
        <v>97.6</v>
      </c>
      <c r="DZ125" s="125">
        <v>97.8</v>
      </c>
      <c r="EA125" s="125">
        <v>98.6</v>
      </c>
      <c r="EB125" s="125">
        <v>98.7</v>
      </c>
      <c r="EC125" s="125">
        <v>97.7</v>
      </c>
      <c r="ED125" s="125">
        <v>97.7</v>
      </c>
      <c r="EE125" s="125">
        <v>98</v>
      </c>
      <c r="EF125" s="125">
        <v>98.4</v>
      </c>
      <c r="EG125" s="126">
        <v>98.1</v>
      </c>
      <c r="EH125" s="126">
        <v>98.1</v>
      </c>
      <c r="EI125" s="127">
        <v>98.3</v>
      </c>
      <c r="EJ125" s="137">
        <v>97.4</v>
      </c>
      <c r="EK125" s="137">
        <v>98.2</v>
      </c>
      <c r="EL125" s="138">
        <v>97.5</v>
      </c>
      <c r="EM125" s="138">
        <v>96.4</v>
      </c>
      <c r="EN125" s="138">
        <v>97.3</v>
      </c>
      <c r="EO125" s="138">
        <v>98</v>
      </c>
      <c r="EP125" s="130">
        <f t="shared" si="25"/>
        <v>4.9000000000000057</v>
      </c>
      <c r="EQ125" s="131">
        <f t="shared" si="26"/>
        <v>5.2631578947368488E-2</v>
      </c>
      <c r="ER125" s="122">
        <v>225.7</v>
      </c>
      <c r="ES125" s="122">
        <v>216.3</v>
      </c>
      <c r="ET125" s="122">
        <v>214.5</v>
      </c>
      <c r="EU125" s="122">
        <v>213.7</v>
      </c>
      <c r="EV125" s="122">
        <v>215.7</v>
      </c>
      <c r="EW125" s="122">
        <v>217.7</v>
      </c>
      <c r="EX125" s="122">
        <v>217.5</v>
      </c>
      <c r="EY125" s="122">
        <v>219.9</v>
      </c>
      <c r="EZ125" s="122">
        <v>221.5</v>
      </c>
      <c r="FA125" s="122">
        <v>230.1</v>
      </c>
      <c r="FB125" s="122">
        <v>233.9</v>
      </c>
      <c r="FC125" s="122">
        <v>236.8</v>
      </c>
      <c r="FD125" s="122">
        <v>236.2</v>
      </c>
      <c r="FE125" s="122">
        <v>236.7</v>
      </c>
      <c r="FF125" s="122">
        <v>238.5</v>
      </c>
      <c r="FG125" s="122">
        <v>238</v>
      </c>
      <c r="FH125" s="122">
        <v>239.6</v>
      </c>
      <c r="FI125" s="122">
        <v>241.5</v>
      </c>
      <c r="FJ125" s="122">
        <v>243.3</v>
      </c>
      <c r="FK125" s="122">
        <v>241</v>
      </c>
      <c r="FL125" s="123">
        <v>242.9</v>
      </c>
      <c r="FM125" s="123">
        <v>242</v>
      </c>
      <c r="FN125" s="123">
        <v>232.9</v>
      </c>
      <c r="FO125" s="123">
        <v>235.4</v>
      </c>
      <c r="FP125" s="132">
        <v>1989.8</v>
      </c>
      <c r="FQ125" s="134">
        <v>232.5</v>
      </c>
      <c r="FR125" s="134">
        <v>233.3</v>
      </c>
      <c r="FS125" s="135">
        <v>232.9</v>
      </c>
      <c r="FT125" s="134">
        <v>232</v>
      </c>
      <c r="FU125" s="139">
        <f t="shared" si="27"/>
        <v>6.3000000000000114</v>
      </c>
      <c r="FV125" s="124">
        <f t="shared" si="28"/>
        <v>2.7913159060700098E-2</v>
      </c>
      <c r="FW125" s="125">
        <v>212.6</v>
      </c>
      <c r="FX125" s="125">
        <v>214.6</v>
      </c>
      <c r="FY125" s="125">
        <v>199.3</v>
      </c>
      <c r="FZ125" s="125">
        <v>203.7</v>
      </c>
      <c r="GA125" s="125">
        <v>205.1</v>
      </c>
      <c r="GB125" s="125">
        <v>202.1</v>
      </c>
      <c r="GC125" s="125">
        <v>206.3</v>
      </c>
      <c r="GD125" s="125">
        <v>209.9</v>
      </c>
      <c r="GE125" s="125">
        <v>210.4</v>
      </c>
      <c r="GF125" s="125">
        <v>207.9</v>
      </c>
      <c r="GG125" s="125">
        <v>207</v>
      </c>
      <c r="GH125" s="125">
        <v>209</v>
      </c>
      <c r="GI125" s="125">
        <v>209.7</v>
      </c>
      <c r="GJ125" s="125">
        <v>211.8</v>
      </c>
      <c r="GK125" s="125">
        <v>211.7</v>
      </c>
      <c r="GL125" s="125">
        <v>211.1</v>
      </c>
      <c r="GM125" s="125">
        <v>212.4</v>
      </c>
      <c r="GN125" s="125">
        <v>213.8</v>
      </c>
      <c r="GO125" s="125">
        <v>213.5</v>
      </c>
      <c r="GP125" s="125">
        <v>212.7</v>
      </c>
      <c r="GQ125" s="126">
        <v>214.4</v>
      </c>
      <c r="GR125" s="126">
        <v>215.8</v>
      </c>
      <c r="GS125" s="127">
        <v>218.9</v>
      </c>
      <c r="GT125" s="137">
        <v>221.7</v>
      </c>
      <c r="GU125" s="137">
        <v>222.6</v>
      </c>
      <c r="GV125" s="138">
        <v>222.6</v>
      </c>
      <c r="GW125" s="138">
        <v>222.8</v>
      </c>
      <c r="GX125" s="138">
        <v>223.9</v>
      </c>
      <c r="GY125" s="138">
        <v>223.1</v>
      </c>
      <c r="GZ125" s="130">
        <f t="shared" si="29"/>
        <v>10.5</v>
      </c>
      <c r="HA125" s="131">
        <f t="shared" si="30"/>
        <v>4.9388523047977424E-2</v>
      </c>
      <c r="HB125" s="122">
        <v>156.1</v>
      </c>
      <c r="HC125" s="122">
        <v>157.4</v>
      </c>
      <c r="HD125" s="122">
        <v>87.2</v>
      </c>
      <c r="HE125" s="122">
        <v>111.8</v>
      </c>
      <c r="HF125" s="122">
        <v>123</v>
      </c>
      <c r="HG125" s="122">
        <v>125.1</v>
      </c>
      <c r="HH125" s="122">
        <v>129.4</v>
      </c>
      <c r="HI125" s="122">
        <v>132.30000000000001</v>
      </c>
      <c r="HJ125" s="122">
        <v>135.6</v>
      </c>
      <c r="HK125" s="122">
        <v>142.5</v>
      </c>
      <c r="HL125" s="122">
        <v>141.1</v>
      </c>
      <c r="HM125" s="122">
        <v>141.80000000000001</v>
      </c>
      <c r="HN125" s="122">
        <v>142</v>
      </c>
      <c r="HO125" s="122">
        <v>142</v>
      </c>
      <c r="HP125" s="122">
        <v>146</v>
      </c>
      <c r="HQ125" s="122">
        <v>146.69999999999999</v>
      </c>
      <c r="HR125" s="122">
        <v>148.1</v>
      </c>
      <c r="HS125" s="122">
        <v>150</v>
      </c>
      <c r="HT125" s="122">
        <v>152.9</v>
      </c>
      <c r="HU125" s="122">
        <v>152.6</v>
      </c>
      <c r="HV125" s="123">
        <v>154.19999999999999</v>
      </c>
      <c r="HW125" s="123">
        <v>154</v>
      </c>
      <c r="HX125" s="132">
        <v>152.9</v>
      </c>
      <c r="HY125" s="133">
        <v>152.9</v>
      </c>
      <c r="HZ125" s="133">
        <v>154.19999999999999</v>
      </c>
      <c r="IA125" s="134">
        <v>154.5</v>
      </c>
      <c r="IB125" s="134">
        <v>156.69999999999999</v>
      </c>
      <c r="IC125" s="134">
        <v>160.6</v>
      </c>
      <c r="ID125" s="134">
        <v>159.69999999999999</v>
      </c>
      <c r="IE125" s="139">
        <f t="shared" si="31"/>
        <v>3.5999999999999943</v>
      </c>
      <c r="IF125" s="124">
        <f t="shared" si="32"/>
        <v>2.3062139654067868E-2</v>
      </c>
      <c r="IG125" s="125">
        <v>252.3</v>
      </c>
      <c r="IH125" s="125">
        <v>257.10000000000002</v>
      </c>
      <c r="II125" s="125">
        <v>249.2</v>
      </c>
      <c r="IJ125" s="125">
        <v>238.1</v>
      </c>
      <c r="IK125" s="125">
        <v>245</v>
      </c>
      <c r="IL125" s="125">
        <v>256.3</v>
      </c>
      <c r="IM125" s="125">
        <v>252.9</v>
      </c>
      <c r="IN125" s="125">
        <v>257</v>
      </c>
      <c r="IO125" s="125">
        <v>255</v>
      </c>
      <c r="IP125" s="125">
        <v>241.8</v>
      </c>
      <c r="IQ125" s="125">
        <v>242.8</v>
      </c>
      <c r="IR125" s="125">
        <v>243</v>
      </c>
      <c r="IS125" s="125">
        <v>243.6</v>
      </c>
      <c r="IT125" s="125">
        <v>243.8</v>
      </c>
      <c r="IU125" s="125">
        <v>244.4</v>
      </c>
      <c r="IV125" s="125">
        <v>240.4</v>
      </c>
      <c r="IW125" s="125">
        <v>238.4</v>
      </c>
      <c r="IX125" s="125">
        <v>245.9</v>
      </c>
      <c r="IY125" s="125">
        <v>248.6</v>
      </c>
      <c r="IZ125" s="140">
        <v>247.4</v>
      </c>
      <c r="JA125" s="137">
        <v>248.1</v>
      </c>
      <c r="JB125" s="137">
        <v>247.9</v>
      </c>
      <c r="JC125" s="137">
        <v>251.2</v>
      </c>
      <c r="JD125" s="137">
        <v>251.8</v>
      </c>
      <c r="JE125" s="137">
        <v>252.2</v>
      </c>
      <c r="JF125" s="138">
        <v>251.8</v>
      </c>
      <c r="JG125" s="138">
        <v>252.3</v>
      </c>
      <c r="JH125" s="138">
        <v>252.9</v>
      </c>
      <c r="JI125" s="138">
        <v>253.3</v>
      </c>
      <c r="JJ125" s="128">
        <f t="shared" si="33"/>
        <v>1</v>
      </c>
      <c r="JK125" s="141">
        <f t="shared" si="34"/>
        <v>3.9635354736424887E-3</v>
      </c>
    </row>
    <row r="126" spans="1:271" ht="15.95" thickBot="1">
      <c r="A126" s="113" t="s">
        <v>135</v>
      </c>
      <c r="B126" s="114">
        <v>314.5</v>
      </c>
      <c r="C126" s="114">
        <v>245.8</v>
      </c>
      <c r="D126" s="114">
        <v>262.3</v>
      </c>
      <c r="E126" s="114">
        <v>273.89999999999998</v>
      </c>
      <c r="F126" s="114">
        <v>278.3</v>
      </c>
      <c r="G126" s="114">
        <v>286</v>
      </c>
      <c r="H126" s="114">
        <v>286.5</v>
      </c>
      <c r="I126" s="114">
        <v>287.10000000000002</v>
      </c>
      <c r="J126" s="114">
        <v>286.10000000000002</v>
      </c>
      <c r="K126" s="115">
        <v>287.10000000000002</v>
      </c>
      <c r="L126" s="115">
        <v>289.3</v>
      </c>
      <c r="M126" s="116">
        <v>291.60000000000002</v>
      </c>
      <c r="N126" s="116">
        <v>293.7</v>
      </c>
      <c r="O126" s="116">
        <v>300.89999999999998</v>
      </c>
      <c r="P126" s="116">
        <v>298.7</v>
      </c>
      <c r="Q126" s="117">
        <v>295</v>
      </c>
      <c r="R126" s="117">
        <v>295.60000000000002</v>
      </c>
      <c r="S126" s="117">
        <v>297.8</v>
      </c>
      <c r="T126" s="117">
        <v>298.89999999999998</v>
      </c>
      <c r="U126" s="118">
        <v>299.7</v>
      </c>
      <c r="V126" s="119">
        <v>300.7</v>
      </c>
      <c r="W126" s="119">
        <v>300.2</v>
      </c>
      <c r="X126" s="120">
        <v>299.10000000000002</v>
      </c>
      <c r="Y126" s="119">
        <v>299.39999999999998</v>
      </c>
      <c r="Z126" s="121">
        <f t="shared" si="18"/>
        <v>-15.100000000000023</v>
      </c>
      <c r="AA126" s="122">
        <v>15.3</v>
      </c>
      <c r="AB126" s="122">
        <v>14.7</v>
      </c>
      <c r="AC126" s="122">
        <v>7.6</v>
      </c>
      <c r="AD126" s="122">
        <v>10.1</v>
      </c>
      <c r="AE126" s="122">
        <v>10.5</v>
      </c>
      <c r="AF126" s="122">
        <v>10.6</v>
      </c>
      <c r="AG126" s="122">
        <v>11.1</v>
      </c>
      <c r="AH126" s="122">
        <v>11.5</v>
      </c>
      <c r="AI126" s="122">
        <v>14.5</v>
      </c>
      <c r="AJ126" s="122">
        <v>14.7</v>
      </c>
      <c r="AK126" s="122">
        <v>14.8</v>
      </c>
      <c r="AL126" s="122">
        <v>15.1</v>
      </c>
      <c r="AM126" s="122">
        <v>14.5</v>
      </c>
      <c r="AN126" s="122">
        <v>14</v>
      </c>
      <c r="AO126" s="122">
        <v>13.9</v>
      </c>
      <c r="AP126" s="122">
        <v>13.9</v>
      </c>
      <c r="AQ126" s="122">
        <v>14.1</v>
      </c>
      <c r="AR126" s="123">
        <v>14</v>
      </c>
      <c r="AS126" s="123">
        <v>14.4</v>
      </c>
      <c r="AT126" s="123">
        <v>15.2</v>
      </c>
      <c r="AU126" s="123">
        <v>15.7</v>
      </c>
      <c r="AV126" s="123">
        <v>15.8</v>
      </c>
      <c r="AW126" s="123">
        <v>15.8</v>
      </c>
      <c r="AX126" s="123">
        <v>15.7</v>
      </c>
      <c r="AY126" s="123">
        <v>15.2</v>
      </c>
      <c r="AZ126" s="123">
        <v>15</v>
      </c>
      <c r="BA126" s="122">
        <f t="shared" si="19"/>
        <v>-0.30000000000000071</v>
      </c>
      <c r="BB126" s="124">
        <f t="shared" si="20"/>
        <v>-1.9607843137254947E-2</v>
      </c>
      <c r="BC126" s="125">
        <v>29.9</v>
      </c>
      <c r="BD126" s="125">
        <v>29.4</v>
      </c>
      <c r="BE126" s="125">
        <v>30</v>
      </c>
      <c r="BF126" s="125">
        <v>21.9</v>
      </c>
      <c r="BG126" s="125">
        <v>26.4</v>
      </c>
      <c r="BH126" s="125">
        <v>26.9</v>
      </c>
      <c r="BI126" s="125">
        <v>26.7</v>
      </c>
      <c r="BJ126" s="125">
        <v>27.5</v>
      </c>
      <c r="BK126" s="125">
        <v>27.9</v>
      </c>
      <c r="BL126" s="125">
        <v>28.5</v>
      </c>
      <c r="BM126" s="125">
        <v>28.7</v>
      </c>
      <c r="BN126" s="125">
        <v>28.6</v>
      </c>
      <c r="BO126" s="125">
        <v>28.6</v>
      </c>
      <c r="BP126" s="125">
        <v>28.7</v>
      </c>
      <c r="BQ126" s="125">
        <v>28.9</v>
      </c>
      <c r="BR126" s="125">
        <v>29.4</v>
      </c>
      <c r="BS126" s="125">
        <v>29.7</v>
      </c>
      <c r="BT126" s="125">
        <v>30.4</v>
      </c>
      <c r="BU126" s="125">
        <v>30</v>
      </c>
      <c r="BV126" s="125">
        <v>30.2</v>
      </c>
      <c r="BW126" s="126">
        <v>30.3</v>
      </c>
      <c r="BX126" s="126">
        <v>30.1</v>
      </c>
      <c r="BY126" s="126">
        <v>28.6</v>
      </c>
      <c r="BZ126" s="126">
        <v>28.8</v>
      </c>
      <c r="CA126" s="127">
        <v>28.9</v>
      </c>
      <c r="CB126" s="128">
        <v>29</v>
      </c>
      <c r="CC126" s="129">
        <v>29</v>
      </c>
      <c r="CD126" s="128">
        <v>29.2</v>
      </c>
      <c r="CE126" s="128">
        <v>29.4</v>
      </c>
      <c r="CF126" s="130">
        <f t="shared" si="21"/>
        <v>-0.5</v>
      </c>
      <c r="CG126" s="131">
        <f t="shared" si="22"/>
        <v>-3.2679738562091505E-2</v>
      </c>
      <c r="CH126" s="122">
        <v>53.8</v>
      </c>
      <c r="CI126" s="122">
        <v>52.9</v>
      </c>
      <c r="CJ126" s="122">
        <v>42.8</v>
      </c>
      <c r="CK126" s="122">
        <v>46.5</v>
      </c>
      <c r="CL126" s="122">
        <v>49.8</v>
      </c>
      <c r="CM126" s="122">
        <v>50.2</v>
      </c>
      <c r="CN126" s="122">
        <v>50.2</v>
      </c>
      <c r="CO126" s="122">
        <v>51.3</v>
      </c>
      <c r="CP126" s="122">
        <v>51.2</v>
      </c>
      <c r="CQ126" s="122">
        <v>50.7</v>
      </c>
      <c r="CR126" s="122">
        <v>51.1</v>
      </c>
      <c r="CS126" s="122">
        <v>50.9</v>
      </c>
      <c r="CT126" s="122">
        <v>50.5</v>
      </c>
      <c r="CU126" s="122">
        <v>50.9</v>
      </c>
      <c r="CV126" s="122">
        <v>50.5</v>
      </c>
      <c r="CW126" s="122">
        <v>50.3</v>
      </c>
      <c r="CX126" s="122">
        <v>50.3</v>
      </c>
      <c r="CY126" s="122">
        <v>50</v>
      </c>
      <c r="CZ126" s="122">
        <v>50.8</v>
      </c>
      <c r="DA126" s="122">
        <v>50.4</v>
      </c>
      <c r="DB126" s="123">
        <v>50.3</v>
      </c>
      <c r="DC126" s="123">
        <v>50.5</v>
      </c>
      <c r="DD126" s="132">
        <v>51.1</v>
      </c>
      <c r="DE126" s="133">
        <v>51.2</v>
      </c>
      <c r="DF126" s="133">
        <v>51.6</v>
      </c>
      <c r="DG126" s="134">
        <v>51.8</v>
      </c>
      <c r="DH126" s="134">
        <v>51.1</v>
      </c>
      <c r="DI126" s="135">
        <v>50.7</v>
      </c>
      <c r="DJ126" s="134">
        <v>50.6</v>
      </c>
      <c r="DK126" s="136">
        <f t="shared" si="23"/>
        <v>-3.1999999999999957</v>
      </c>
      <c r="DL126" s="124">
        <f t="shared" si="24"/>
        <v>-5.9479553903345646E-2</v>
      </c>
      <c r="DM126" s="125">
        <v>12.3</v>
      </c>
      <c r="DN126" s="125">
        <v>12</v>
      </c>
      <c r="DO126" s="125">
        <v>11.2</v>
      </c>
      <c r="DP126" s="125">
        <v>11.2</v>
      </c>
      <c r="DQ126" s="125">
        <v>11.2</v>
      </c>
      <c r="DR126" s="125">
        <v>11.2</v>
      </c>
      <c r="DS126" s="125">
        <v>11</v>
      </c>
      <c r="DT126" s="125">
        <v>11.3</v>
      </c>
      <c r="DU126" s="125">
        <v>11.5</v>
      </c>
      <c r="DV126" s="125">
        <v>12</v>
      </c>
      <c r="DW126" s="125">
        <v>11.8</v>
      </c>
      <c r="DX126" s="125">
        <v>11.9</v>
      </c>
      <c r="DY126" s="125">
        <v>11.8</v>
      </c>
      <c r="DZ126" s="125">
        <v>11.9</v>
      </c>
      <c r="EA126" s="125">
        <v>12.2</v>
      </c>
      <c r="EB126" s="125">
        <v>12.3</v>
      </c>
      <c r="EC126" s="125">
        <v>12</v>
      </c>
      <c r="ED126" s="125">
        <v>12.1</v>
      </c>
      <c r="EE126" s="125">
        <v>12</v>
      </c>
      <c r="EF126" s="125">
        <v>12</v>
      </c>
      <c r="EG126" s="126">
        <v>12.2</v>
      </c>
      <c r="EH126" s="126">
        <v>12.3</v>
      </c>
      <c r="EI126" s="127">
        <v>12.1</v>
      </c>
      <c r="EJ126" s="137">
        <v>12</v>
      </c>
      <c r="EK126" s="137">
        <v>12</v>
      </c>
      <c r="EL126" s="138">
        <v>12.1</v>
      </c>
      <c r="EM126" s="138">
        <v>11.8</v>
      </c>
      <c r="EN126" s="138">
        <v>12</v>
      </c>
      <c r="EO126" s="138">
        <v>12</v>
      </c>
      <c r="EP126" s="130">
        <f t="shared" si="25"/>
        <v>-0.30000000000000071</v>
      </c>
      <c r="EQ126" s="131">
        <f t="shared" si="26"/>
        <v>-2.4390243902439081E-2</v>
      </c>
      <c r="ER126" s="122">
        <v>30</v>
      </c>
      <c r="ES126" s="122">
        <v>23.8</v>
      </c>
      <c r="ET126" s="122">
        <v>24.8</v>
      </c>
      <c r="EU126" s="122">
        <v>25.9</v>
      </c>
      <c r="EV126" s="122">
        <v>26.6</v>
      </c>
      <c r="EW126" s="122">
        <v>27.3</v>
      </c>
      <c r="EX126" s="122">
        <v>28.2</v>
      </c>
      <c r="EY126" s="122">
        <v>28.4</v>
      </c>
      <c r="EZ126" s="122">
        <v>29.3</v>
      </c>
      <c r="FA126" s="122">
        <v>29.6</v>
      </c>
      <c r="FB126" s="122">
        <v>29.6</v>
      </c>
      <c r="FC126" s="122">
        <v>29.6</v>
      </c>
      <c r="FD126" s="122">
        <v>29.6</v>
      </c>
      <c r="FE126" s="122">
        <v>29.8</v>
      </c>
      <c r="FF126" s="122">
        <v>29.9</v>
      </c>
      <c r="FG126" s="122">
        <v>29.9</v>
      </c>
      <c r="FH126" s="122">
        <v>29.9</v>
      </c>
      <c r="FI126" s="122">
        <v>30.7</v>
      </c>
      <c r="FJ126" s="122">
        <v>29.7</v>
      </c>
      <c r="FK126" s="122">
        <v>29.9</v>
      </c>
      <c r="FL126" s="123">
        <v>30.5</v>
      </c>
      <c r="FM126" s="123">
        <v>30.5</v>
      </c>
      <c r="FN126" s="123">
        <v>30.7</v>
      </c>
      <c r="FO126" s="123">
        <v>30.8</v>
      </c>
      <c r="FP126" s="132">
        <v>235.6</v>
      </c>
      <c r="FQ126" s="134">
        <v>30.3</v>
      </c>
      <c r="FR126" s="134">
        <v>30.2</v>
      </c>
      <c r="FS126" s="135">
        <v>30</v>
      </c>
      <c r="FT126" s="134">
        <v>30</v>
      </c>
      <c r="FU126" s="139">
        <f t="shared" si="27"/>
        <v>0</v>
      </c>
      <c r="FV126" s="124">
        <f t="shared" si="28"/>
        <v>0</v>
      </c>
      <c r="FW126" s="125">
        <v>65.5</v>
      </c>
      <c r="FX126" s="125">
        <v>64.599999999999994</v>
      </c>
      <c r="FY126" s="125">
        <v>56.2</v>
      </c>
      <c r="FZ126" s="125">
        <v>57.6</v>
      </c>
      <c r="GA126" s="125">
        <v>61.9</v>
      </c>
      <c r="GB126" s="125">
        <v>61.8</v>
      </c>
      <c r="GC126" s="125">
        <v>62.7</v>
      </c>
      <c r="GD126" s="125">
        <v>62.2</v>
      </c>
      <c r="GE126" s="125">
        <v>60.9</v>
      </c>
      <c r="GF126" s="125">
        <v>62</v>
      </c>
      <c r="GG126" s="125">
        <v>62.1</v>
      </c>
      <c r="GH126" s="125">
        <v>62.4</v>
      </c>
      <c r="GI126" s="125">
        <v>62.1</v>
      </c>
      <c r="GJ126" s="125">
        <v>62.2</v>
      </c>
      <c r="GK126" s="125">
        <v>62.3</v>
      </c>
      <c r="GL126" s="125">
        <v>62.5</v>
      </c>
      <c r="GM126" s="125">
        <v>63.3</v>
      </c>
      <c r="GN126" s="125">
        <v>63.5</v>
      </c>
      <c r="GO126" s="125">
        <v>62.7</v>
      </c>
      <c r="GP126" s="125">
        <v>62.1</v>
      </c>
      <c r="GQ126" s="126">
        <v>62.1</v>
      </c>
      <c r="GR126" s="126">
        <v>62.5</v>
      </c>
      <c r="GS126" s="127">
        <v>61</v>
      </c>
      <c r="GT126" s="137">
        <v>60.7</v>
      </c>
      <c r="GU126" s="137">
        <v>60.5</v>
      </c>
      <c r="GV126" s="138">
        <v>60.6</v>
      </c>
      <c r="GW126" s="138">
        <v>60.5</v>
      </c>
      <c r="GX126" s="138">
        <v>60.5</v>
      </c>
      <c r="GY126" s="138">
        <v>61.6</v>
      </c>
      <c r="GZ126" s="130">
        <f t="shared" si="29"/>
        <v>-3.8999999999999986</v>
      </c>
      <c r="HA126" s="131">
        <f t="shared" si="30"/>
        <v>-5.9541984732824405E-2</v>
      </c>
      <c r="HB126" s="122">
        <v>36.4</v>
      </c>
      <c r="HC126" s="122">
        <v>34.6</v>
      </c>
      <c r="HD126" s="122">
        <v>14.9</v>
      </c>
      <c r="HE126" s="122">
        <v>17.7</v>
      </c>
      <c r="HF126" s="122">
        <v>19.399999999999999</v>
      </c>
      <c r="HG126" s="122">
        <v>20.399999999999999</v>
      </c>
      <c r="HH126" s="122">
        <v>21.4</v>
      </c>
      <c r="HI126" s="122">
        <v>24.1</v>
      </c>
      <c r="HJ126" s="122">
        <v>25.1</v>
      </c>
      <c r="HK126" s="122">
        <v>25.4</v>
      </c>
      <c r="HL126" s="122">
        <v>23.9</v>
      </c>
      <c r="HM126" s="122">
        <v>24.4</v>
      </c>
      <c r="HN126" s="122">
        <v>24.7</v>
      </c>
      <c r="HO126" s="122">
        <v>25.6</v>
      </c>
      <c r="HP126" s="122">
        <v>27.5</v>
      </c>
      <c r="HQ126" s="122">
        <v>28.9</v>
      </c>
      <c r="HR126" s="122">
        <v>29.8</v>
      </c>
      <c r="HS126" s="122">
        <v>30.8</v>
      </c>
      <c r="HT126" s="122">
        <v>31.1</v>
      </c>
      <c r="HU126" s="122">
        <v>29.8</v>
      </c>
      <c r="HV126" s="123">
        <v>29.5</v>
      </c>
      <c r="HW126" s="123">
        <v>29</v>
      </c>
      <c r="HX126" s="132">
        <v>31.7</v>
      </c>
      <c r="HY126" s="133">
        <v>31.7</v>
      </c>
      <c r="HZ126" s="133">
        <v>32.700000000000003</v>
      </c>
      <c r="IA126" s="134">
        <v>33.4</v>
      </c>
      <c r="IB126" s="134">
        <v>34</v>
      </c>
      <c r="IC126" s="134">
        <v>33.200000000000003</v>
      </c>
      <c r="ID126" s="134">
        <v>32.799999999999997</v>
      </c>
      <c r="IE126" s="139">
        <f t="shared" si="31"/>
        <v>-3.6000000000000014</v>
      </c>
      <c r="IF126" s="124">
        <f t="shared" si="32"/>
        <v>-9.8901098901098938E-2</v>
      </c>
      <c r="IG126" s="125">
        <v>56</v>
      </c>
      <c r="IH126" s="125">
        <v>57</v>
      </c>
      <c r="II126" s="125">
        <v>53.4</v>
      </c>
      <c r="IJ126" s="125">
        <v>53.4</v>
      </c>
      <c r="IK126" s="125">
        <v>54</v>
      </c>
      <c r="IL126" s="125">
        <v>56.2</v>
      </c>
      <c r="IM126" s="125">
        <v>57</v>
      </c>
      <c r="IN126" s="125">
        <v>55.8</v>
      </c>
      <c r="IO126" s="125">
        <v>54.7</v>
      </c>
      <c r="IP126" s="125">
        <v>50.7</v>
      </c>
      <c r="IQ126" s="125">
        <v>50.7</v>
      </c>
      <c r="IR126" s="125">
        <v>50.8</v>
      </c>
      <c r="IS126" s="125">
        <v>50.9</v>
      </c>
      <c r="IT126" s="125">
        <v>50.9</v>
      </c>
      <c r="IU126" s="125">
        <v>50.8</v>
      </c>
      <c r="IV126" s="125">
        <v>50.9</v>
      </c>
      <c r="IW126" s="125">
        <v>51.2</v>
      </c>
      <c r="IX126" s="125">
        <v>54.2</v>
      </c>
      <c r="IY126" s="125">
        <v>53.4</v>
      </c>
      <c r="IZ126" s="140">
        <v>51.5</v>
      </c>
      <c r="JA126" s="137">
        <v>51.5</v>
      </c>
      <c r="JB126" s="137">
        <v>51.4</v>
      </c>
      <c r="JC126" s="137">
        <v>52.3</v>
      </c>
      <c r="JD126" s="137">
        <v>52.7</v>
      </c>
      <c r="JE126" s="137">
        <v>52.3</v>
      </c>
      <c r="JF126" s="138">
        <v>52.5</v>
      </c>
      <c r="JG126" s="138">
        <v>52.8</v>
      </c>
      <c r="JH126" s="138">
        <v>52.8</v>
      </c>
      <c r="JI126" s="138">
        <v>52.9</v>
      </c>
      <c r="JJ126" s="128">
        <f t="shared" si="33"/>
        <v>-3.1000000000000014</v>
      </c>
      <c r="JK126" s="141">
        <f t="shared" si="34"/>
        <v>-5.5357142857142883E-2</v>
      </c>
    </row>
    <row r="127" spans="1:271" ht="15.95" thickBot="1">
      <c r="A127" s="113" t="s">
        <v>136</v>
      </c>
      <c r="B127" s="114">
        <v>4091</v>
      </c>
      <c r="C127" s="114">
        <v>3661.8</v>
      </c>
      <c r="D127" s="114">
        <v>3687</v>
      </c>
      <c r="E127" s="114">
        <v>3765.7</v>
      </c>
      <c r="F127" s="114">
        <v>3782.2</v>
      </c>
      <c r="G127" s="114">
        <v>3864.8</v>
      </c>
      <c r="H127" s="114">
        <v>3900.5</v>
      </c>
      <c r="I127" s="114">
        <v>3888.1</v>
      </c>
      <c r="J127" s="114">
        <v>3881.1</v>
      </c>
      <c r="K127" s="115">
        <v>3886.8</v>
      </c>
      <c r="L127" s="115">
        <v>3887.3</v>
      </c>
      <c r="M127" s="116">
        <v>3892</v>
      </c>
      <c r="N127" s="116">
        <v>3891</v>
      </c>
      <c r="O127" s="116">
        <v>3902.7</v>
      </c>
      <c r="P127" s="116">
        <v>3926.3</v>
      </c>
      <c r="Q127" s="117">
        <v>3938.3</v>
      </c>
      <c r="R127" s="117">
        <v>3957.1</v>
      </c>
      <c r="S127" s="117">
        <v>3994.4</v>
      </c>
      <c r="T127" s="117">
        <v>3993.6</v>
      </c>
      <c r="U127" s="118">
        <v>4018.2</v>
      </c>
      <c r="V127" s="119">
        <v>4024.2</v>
      </c>
      <c r="W127" s="119">
        <v>4037.4</v>
      </c>
      <c r="X127" s="120">
        <v>4047.8</v>
      </c>
      <c r="Y127" s="119">
        <v>4045.1</v>
      </c>
      <c r="Z127" s="121">
        <f t="shared" si="18"/>
        <v>-45.900000000000091</v>
      </c>
      <c r="AA127" s="122">
        <v>207.8</v>
      </c>
      <c r="AB127" s="122">
        <v>203.4</v>
      </c>
      <c r="AC127" s="122">
        <v>197.3</v>
      </c>
      <c r="AD127" s="122">
        <v>201.3</v>
      </c>
      <c r="AE127" s="122">
        <v>207</v>
      </c>
      <c r="AF127" s="122">
        <v>207.8</v>
      </c>
      <c r="AG127" s="122">
        <v>207.6</v>
      </c>
      <c r="AH127" s="122">
        <v>212</v>
      </c>
      <c r="AI127" s="122">
        <v>207.1</v>
      </c>
      <c r="AJ127" s="122">
        <v>207.5</v>
      </c>
      <c r="AK127" s="122">
        <v>205.7</v>
      </c>
      <c r="AL127" s="122">
        <v>206</v>
      </c>
      <c r="AM127" s="122">
        <v>203.5</v>
      </c>
      <c r="AN127" s="122">
        <v>204.6</v>
      </c>
      <c r="AO127" s="122">
        <v>204.8</v>
      </c>
      <c r="AP127" s="122">
        <v>205.1</v>
      </c>
      <c r="AQ127" s="122">
        <v>204.8</v>
      </c>
      <c r="AR127" s="123">
        <v>204.6</v>
      </c>
      <c r="AS127" s="123">
        <v>204.9</v>
      </c>
      <c r="AT127" s="123">
        <v>204.5</v>
      </c>
      <c r="AU127" s="123">
        <v>204.5</v>
      </c>
      <c r="AV127" s="123">
        <v>206.9</v>
      </c>
      <c r="AW127" s="123">
        <v>207.1</v>
      </c>
      <c r="AX127" s="123">
        <v>206.2</v>
      </c>
      <c r="AY127" s="123">
        <v>205</v>
      </c>
      <c r="AZ127" s="123">
        <v>206.1</v>
      </c>
      <c r="BA127" s="122">
        <f t="shared" si="19"/>
        <v>-1.7000000000000171</v>
      </c>
      <c r="BB127" s="124">
        <f t="shared" si="20"/>
        <v>-8.1809432146295324E-3</v>
      </c>
      <c r="BC127" s="125">
        <v>243.5</v>
      </c>
      <c r="BD127" s="125">
        <v>240.1</v>
      </c>
      <c r="BE127" s="125">
        <v>243.9</v>
      </c>
      <c r="BF127" s="125">
        <v>229.9</v>
      </c>
      <c r="BG127" s="125">
        <v>234.7</v>
      </c>
      <c r="BH127" s="125">
        <v>227.5</v>
      </c>
      <c r="BI127" s="125">
        <v>225.7</v>
      </c>
      <c r="BJ127" s="125">
        <v>228.4</v>
      </c>
      <c r="BK127" s="125">
        <v>229.5</v>
      </c>
      <c r="BL127" s="125">
        <v>234.1</v>
      </c>
      <c r="BM127" s="125">
        <v>235.9</v>
      </c>
      <c r="BN127" s="125">
        <v>235</v>
      </c>
      <c r="BO127" s="125">
        <v>234.7</v>
      </c>
      <c r="BP127" s="125">
        <v>236.4</v>
      </c>
      <c r="BQ127" s="125">
        <v>237.4</v>
      </c>
      <c r="BR127" s="125">
        <v>236.7</v>
      </c>
      <c r="BS127" s="125">
        <v>236.4</v>
      </c>
      <c r="BT127" s="125">
        <v>236.6</v>
      </c>
      <c r="BU127" s="125">
        <v>237</v>
      </c>
      <c r="BV127" s="125">
        <v>238.8</v>
      </c>
      <c r="BW127" s="126">
        <v>236.3</v>
      </c>
      <c r="BX127" s="126">
        <v>238.2</v>
      </c>
      <c r="BY127" s="126">
        <v>235</v>
      </c>
      <c r="BZ127" s="126">
        <v>235.1</v>
      </c>
      <c r="CA127" s="127">
        <v>236</v>
      </c>
      <c r="CB127" s="128">
        <v>235.6</v>
      </c>
      <c r="CC127" s="129">
        <v>235.8</v>
      </c>
      <c r="CD127" s="128">
        <v>237.2</v>
      </c>
      <c r="CE127" s="128">
        <v>237.5</v>
      </c>
      <c r="CF127" s="130">
        <f t="shared" si="21"/>
        <v>-6</v>
      </c>
      <c r="CG127" s="131">
        <f t="shared" si="22"/>
        <v>-2.8873917228103944E-2</v>
      </c>
      <c r="CH127" s="122">
        <v>659.9</v>
      </c>
      <c r="CI127" s="122">
        <v>660.8</v>
      </c>
      <c r="CJ127" s="122">
        <v>602</v>
      </c>
      <c r="CK127" s="122">
        <v>608.6</v>
      </c>
      <c r="CL127" s="122">
        <v>628.6</v>
      </c>
      <c r="CM127" s="122">
        <v>633.29999999999995</v>
      </c>
      <c r="CN127" s="122">
        <v>643.9</v>
      </c>
      <c r="CO127" s="122">
        <v>645.5</v>
      </c>
      <c r="CP127" s="122">
        <v>652.70000000000005</v>
      </c>
      <c r="CQ127" s="122">
        <v>649.20000000000005</v>
      </c>
      <c r="CR127" s="122">
        <v>649.70000000000005</v>
      </c>
      <c r="CS127" s="122">
        <v>655.29999999999995</v>
      </c>
      <c r="CT127" s="122">
        <v>655.6</v>
      </c>
      <c r="CU127" s="122">
        <v>654</v>
      </c>
      <c r="CV127" s="122">
        <v>657.4</v>
      </c>
      <c r="CW127" s="122">
        <v>656.9</v>
      </c>
      <c r="CX127" s="122">
        <v>658.9</v>
      </c>
      <c r="CY127" s="122">
        <v>656.8</v>
      </c>
      <c r="CZ127" s="122">
        <v>654.6</v>
      </c>
      <c r="DA127" s="122">
        <v>654.4</v>
      </c>
      <c r="DB127" s="123">
        <v>658</v>
      </c>
      <c r="DC127" s="123">
        <v>661.7</v>
      </c>
      <c r="DD127" s="132">
        <v>662</v>
      </c>
      <c r="DE127" s="133">
        <v>664.5</v>
      </c>
      <c r="DF127" s="133">
        <v>668.7</v>
      </c>
      <c r="DG127" s="134">
        <v>665.5</v>
      </c>
      <c r="DH127" s="134">
        <v>662.6</v>
      </c>
      <c r="DI127" s="135">
        <v>662</v>
      </c>
      <c r="DJ127" s="134">
        <v>663.8</v>
      </c>
      <c r="DK127" s="136">
        <f t="shared" si="23"/>
        <v>3.8999999999999773</v>
      </c>
      <c r="DL127" s="124">
        <f t="shared" si="24"/>
        <v>5.9099863615699006E-3</v>
      </c>
      <c r="DM127" s="125">
        <v>214.3</v>
      </c>
      <c r="DN127" s="125">
        <v>219.3</v>
      </c>
      <c r="DO127" s="125">
        <v>213.7</v>
      </c>
      <c r="DP127" s="125">
        <v>212.5</v>
      </c>
      <c r="DQ127" s="125">
        <v>209.2</v>
      </c>
      <c r="DR127" s="125">
        <v>206.8</v>
      </c>
      <c r="DS127" s="125">
        <v>207.3</v>
      </c>
      <c r="DT127" s="125">
        <v>211.7</v>
      </c>
      <c r="DU127" s="125">
        <v>210.8</v>
      </c>
      <c r="DV127" s="125">
        <v>208.1</v>
      </c>
      <c r="DW127" s="125">
        <v>208.4</v>
      </c>
      <c r="DX127" s="125">
        <v>207.7</v>
      </c>
      <c r="DY127" s="125">
        <v>207.2</v>
      </c>
      <c r="DZ127" s="125">
        <v>206.2</v>
      </c>
      <c r="EA127" s="125">
        <v>205.7</v>
      </c>
      <c r="EB127" s="125">
        <v>205.4</v>
      </c>
      <c r="EC127" s="125">
        <v>204.5</v>
      </c>
      <c r="ED127" s="125">
        <v>202.8</v>
      </c>
      <c r="EE127" s="125">
        <v>203.8</v>
      </c>
      <c r="EF127" s="125">
        <v>203.9</v>
      </c>
      <c r="EG127" s="126">
        <v>203.6</v>
      </c>
      <c r="EH127" s="126">
        <v>204.2</v>
      </c>
      <c r="EI127" s="127">
        <v>210</v>
      </c>
      <c r="EJ127" s="137">
        <v>207</v>
      </c>
      <c r="EK127" s="137">
        <v>207</v>
      </c>
      <c r="EL127" s="138">
        <v>207.4</v>
      </c>
      <c r="EM127" s="138">
        <v>207.5</v>
      </c>
      <c r="EN127" s="138">
        <v>206.2</v>
      </c>
      <c r="EO127" s="138">
        <v>208.1</v>
      </c>
      <c r="EP127" s="130">
        <f t="shared" si="25"/>
        <v>-6.2000000000000171</v>
      </c>
      <c r="EQ127" s="131">
        <f t="shared" si="26"/>
        <v>-2.8931404573028542E-2</v>
      </c>
      <c r="ER127" s="122">
        <v>776.4</v>
      </c>
      <c r="ES127" s="122">
        <v>730.2</v>
      </c>
      <c r="ET127" s="122">
        <v>728.3</v>
      </c>
      <c r="EU127" s="122">
        <v>736.3</v>
      </c>
      <c r="EV127" s="122">
        <v>737.9</v>
      </c>
      <c r="EW127" s="122">
        <v>731.2</v>
      </c>
      <c r="EX127" s="122">
        <v>734.9</v>
      </c>
      <c r="EY127" s="122">
        <v>742.4</v>
      </c>
      <c r="EZ127" s="122">
        <v>750.2</v>
      </c>
      <c r="FA127" s="122">
        <v>766.2</v>
      </c>
      <c r="FB127" s="122">
        <v>766.1</v>
      </c>
      <c r="FC127" s="122">
        <v>766.8</v>
      </c>
      <c r="FD127" s="122">
        <v>766.3</v>
      </c>
      <c r="FE127" s="122">
        <v>767.9</v>
      </c>
      <c r="FF127" s="122">
        <v>767.8</v>
      </c>
      <c r="FG127" s="122">
        <v>770.2</v>
      </c>
      <c r="FH127" s="122">
        <v>771.5</v>
      </c>
      <c r="FI127" s="122">
        <v>775.7</v>
      </c>
      <c r="FJ127" s="122">
        <v>771.1</v>
      </c>
      <c r="FK127" s="122">
        <v>781</v>
      </c>
      <c r="FL127" s="123">
        <v>784.3</v>
      </c>
      <c r="FM127" s="123">
        <v>786</v>
      </c>
      <c r="FN127" s="123">
        <v>783.6</v>
      </c>
      <c r="FO127" s="123">
        <v>783.2</v>
      </c>
      <c r="FP127" s="132">
        <v>30.6</v>
      </c>
      <c r="FQ127" s="134">
        <v>790</v>
      </c>
      <c r="FR127" s="134">
        <v>790.7</v>
      </c>
      <c r="FS127" s="135">
        <v>789.1</v>
      </c>
      <c r="FT127" s="134">
        <v>790.7</v>
      </c>
      <c r="FU127" s="139">
        <f t="shared" si="27"/>
        <v>14.300000000000068</v>
      </c>
      <c r="FV127" s="124">
        <f t="shared" si="28"/>
        <v>1.8418341061308692E-2</v>
      </c>
      <c r="FW127" s="125">
        <v>557.9</v>
      </c>
      <c r="FX127" s="125">
        <v>555.20000000000005</v>
      </c>
      <c r="FY127" s="125">
        <v>493.2</v>
      </c>
      <c r="FZ127" s="125">
        <v>500.7</v>
      </c>
      <c r="GA127" s="125">
        <v>513.70000000000005</v>
      </c>
      <c r="GB127" s="125">
        <v>517.20000000000005</v>
      </c>
      <c r="GC127" s="125">
        <v>518.79999999999995</v>
      </c>
      <c r="GD127" s="125">
        <v>519.9</v>
      </c>
      <c r="GE127" s="125">
        <v>523.6</v>
      </c>
      <c r="GF127" s="125">
        <v>530</v>
      </c>
      <c r="GG127" s="125">
        <v>528.5</v>
      </c>
      <c r="GH127" s="125">
        <v>530.79999999999995</v>
      </c>
      <c r="GI127" s="125">
        <v>532.79999999999995</v>
      </c>
      <c r="GJ127" s="125">
        <v>531.4</v>
      </c>
      <c r="GK127" s="125">
        <v>531.5</v>
      </c>
      <c r="GL127" s="125">
        <v>534.70000000000005</v>
      </c>
      <c r="GM127" s="125">
        <v>533.79999999999995</v>
      </c>
      <c r="GN127" s="125">
        <v>531.4</v>
      </c>
      <c r="GO127" s="125">
        <v>531.70000000000005</v>
      </c>
      <c r="GP127" s="125">
        <v>534.9</v>
      </c>
      <c r="GQ127" s="126">
        <v>537.29999999999995</v>
      </c>
      <c r="GR127" s="126">
        <v>541.1</v>
      </c>
      <c r="GS127" s="127">
        <v>539.29999999999995</v>
      </c>
      <c r="GT127" s="137">
        <v>544.4</v>
      </c>
      <c r="GU127" s="137">
        <v>539</v>
      </c>
      <c r="GV127" s="138">
        <v>546.20000000000005</v>
      </c>
      <c r="GW127" s="138">
        <v>553.79999999999995</v>
      </c>
      <c r="GX127" s="138">
        <v>556.6</v>
      </c>
      <c r="GY127" s="138">
        <v>559.6</v>
      </c>
      <c r="GZ127" s="130">
        <f t="shared" si="29"/>
        <v>1.7000000000000455</v>
      </c>
      <c r="HA127" s="131">
        <f t="shared" si="30"/>
        <v>3.0471410647070186E-3</v>
      </c>
      <c r="HB127" s="122">
        <v>421.6</v>
      </c>
      <c r="HC127" s="122">
        <v>402.2</v>
      </c>
      <c r="HD127" s="122">
        <v>238.4</v>
      </c>
      <c r="HE127" s="122">
        <v>262.39999999999998</v>
      </c>
      <c r="HF127" s="122">
        <v>294</v>
      </c>
      <c r="HG127" s="122">
        <v>318.60000000000002</v>
      </c>
      <c r="HH127" s="122">
        <v>326.3</v>
      </c>
      <c r="HI127" s="122">
        <v>332.9</v>
      </c>
      <c r="HJ127" s="122">
        <v>346.1</v>
      </c>
      <c r="HK127" s="122">
        <v>337</v>
      </c>
      <c r="HL127" s="122">
        <v>335.6</v>
      </c>
      <c r="HM127" s="122">
        <v>337.7</v>
      </c>
      <c r="HN127" s="122">
        <v>331.8</v>
      </c>
      <c r="HO127" s="122">
        <v>329.8</v>
      </c>
      <c r="HP127" s="122">
        <v>332.4</v>
      </c>
      <c r="HQ127" s="122">
        <v>334.4</v>
      </c>
      <c r="HR127" s="122">
        <v>332.6</v>
      </c>
      <c r="HS127" s="122">
        <v>345.2</v>
      </c>
      <c r="HT127" s="122">
        <v>346.9</v>
      </c>
      <c r="HU127" s="122">
        <v>350.6</v>
      </c>
      <c r="HV127" s="123">
        <v>357.2</v>
      </c>
      <c r="HW127" s="123">
        <v>364.5</v>
      </c>
      <c r="HX127" s="132">
        <v>385.3</v>
      </c>
      <c r="HY127" s="133">
        <v>388</v>
      </c>
      <c r="HZ127" s="133">
        <v>393.1</v>
      </c>
      <c r="IA127" s="134">
        <v>394.7</v>
      </c>
      <c r="IB127" s="134">
        <v>401.5</v>
      </c>
      <c r="IC127" s="134">
        <v>407.7</v>
      </c>
      <c r="ID127" s="134">
        <v>411.1</v>
      </c>
      <c r="IE127" s="139">
        <f t="shared" si="31"/>
        <v>-10.5</v>
      </c>
      <c r="IF127" s="124">
        <f t="shared" si="32"/>
        <v>-2.4905123339658441E-2</v>
      </c>
      <c r="IG127" s="125">
        <v>737.2</v>
      </c>
      <c r="IH127" s="125">
        <v>734.5</v>
      </c>
      <c r="II127" s="125">
        <v>705.9</v>
      </c>
      <c r="IJ127" s="125">
        <v>684.6</v>
      </c>
      <c r="IK127" s="125">
        <v>681.5</v>
      </c>
      <c r="IL127" s="125">
        <v>677</v>
      </c>
      <c r="IM127" s="125">
        <v>717.4</v>
      </c>
      <c r="IN127" s="125">
        <v>709.1</v>
      </c>
      <c r="IO127" s="125">
        <v>706.9</v>
      </c>
      <c r="IP127" s="125">
        <v>707.3</v>
      </c>
      <c r="IQ127" s="125">
        <v>698.8</v>
      </c>
      <c r="IR127" s="125">
        <v>705.1</v>
      </c>
      <c r="IS127" s="125">
        <v>702.2</v>
      </c>
      <c r="IT127" s="125">
        <v>703.2</v>
      </c>
      <c r="IU127" s="125">
        <v>701.5</v>
      </c>
      <c r="IV127" s="125">
        <v>697.4</v>
      </c>
      <c r="IW127" s="125">
        <v>704.3</v>
      </c>
      <c r="IX127" s="125">
        <v>695.5</v>
      </c>
      <c r="IY127" s="125">
        <v>717.8</v>
      </c>
      <c r="IZ127" s="140">
        <v>713.9</v>
      </c>
      <c r="JA127" s="137">
        <v>716.8</v>
      </c>
      <c r="JB127" s="137">
        <v>716.8</v>
      </c>
      <c r="JC127" s="137">
        <v>713.5</v>
      </c>
      <c r="JD127" s="137">
        <v>706.3</v>
      </c>
      <c r="JE127" s="137">
        <v>715.7</v>
      </c>
      <c r="JF127" s="138">
        <v>714.4</v>
      </c>
      <c r="JG127" s="138">
        <v>714.8</v>
      </c>
      <c r="JH127" s="138">
        <v>719.9</v>
      </c>
      <c r="JI127" s="138">
        <v>704.4</v>
      </c>
      <c r="JJ127" s="128">
        <f t="shared" si="33"/>
        <v>-32.800000000000068</v>
      </c>
      <c r="JK127" s="141">
        <f t="shared" si="34"/>
        <v>-4.4492674986435249E-2</v>
      </c>
    </row>
    <row r="128" spans="1:271" ht="15.95" thickBot="1">
      <c r="A128" s="113" t="s">
        <v>137</v>
      </c>
      <c r="B128" s="114">
        <v>3513.1</v>
      </c>
      <c r="C128" s="114">
        <v>2966.8</v>
      </c>
      <c r="D128" s="114">
        <v>3057.3</v>
      </c>
      <c r="E128" s="114">
        <v>3165.5</v>
      </c>
      <c r="F128" s="114">
        <v>3227.9</v>
      </c>
      <c r="G128" s="114">
        <v>3287.3</v>
      </c>
      <c r="H128" s="114">
        <v>3288.6</v>
      </c>
      <c r="I128" s="114">
        <v>3272.2</v>
      </c>
      <c r="J128" s="114">
        <v>3266.8</v>
      </c>
      <c r="K128" s="115">
        <v>3301.5</v>
      </c>
      <c r="L128" s="115">
        <v>3328.5</v>
      </c>
      <c r="M128" s="116">
        <v>3341.7</v>
      </c>
      <c r="N128" s="116">
        <v>3350.8</v>
      </c>
      <c r="O128" s="116">
        <v>3400.7</v>
      </c>
      <c r="P128" s="116">
        <v>3417.1</v>
      </c>
      <c r="Q128" s="117">
        <v>3435.9</v>
      </c>
      <c r="R128" s="117">
        <v>3435.4</v>
      </c>
      <c r="S128" s="117">
        <v>3435.9</v>
      </c>
      <c r="T128" s="117">
        <v>3438.9</v>
      </c>
      <c r="U128" s="152">
        <v>3466.9</v>
      </c>
      <c r="V128" s="119">
        <v>3475.9</v>
      </c>
      <c r="W128" s="119">
        <v>3493.5</v>
      </c>
      <c r="X128" s="120">
        <v>3492.3</v>
      </c>
      <c r="Y128" s="119">
        <v>3494.8</v>
      </c>
      <c r="Z128" s="121">
        <f t="shared" si="18"/>
        <v>-18.299999999999727</v>
      </c>
      <c r="AA128" s="122">
        <v>223.2</v>
      </c>
      <c r="AB128" s="122">
        <v>228.8</v>
      </c>
      <c r="AC128" s="122">
        <v>148.30000000000001</v>
      </c>
      <c r="AD128" s="122">
        <v>194.8</v>
      </c>
      <c r="AE128" s="122">
        <v>211.1</v>
      </c>
      <c r="AF128" s="122">
        <v>213.3</v>
      </c>
      <c r="AG128" s="122">
        <v>218.1</v>
      </c>
      <c r="AH128" s="122">
        <v>222.2</v>
      </c>
      <c r="AI128" s="122">
        <v>222.2</v>
      </c>
      <c r="AJ128" s="122">
        <v>222.2</v>
      </c>
      <c r="AK128" s="122">
        <v>224.1</v>
      </c>
      <c r="AL128" s="122">
        <v>226.2</v>
      </c>
      <c r="AM128" s="122">
        <v>223.6</v>
      </c>
      <c r="AN128" s="122">
        <v>224.8</v>
      </c>
      <c r="AO128" s="122">
        <v>225.8</v>
      </c>
      <c r="AP128" s="122">
        <v>225.9</v>
      </c>
      <c r="AQ128" s="122">
        <v>228.9</v>
      </c>
      <c r="AR128" s="123">
        <v>227.6</v>
      </c>
      <c r="AS128" s="123">
        <v>230.1</v>
      </c>
      <c r="AT128" s="123">
        <v>226.4</v>
      </c>
      <c r="AU128" s="123">
        <v>228.1</v>
      </c>
      <c r="AV128" s="123">
        <v>229.9</v>
      </c>
      <c r="AW128" s="123">
        <v>230.8</v>
      </c>
      <c r="AX128" s="123">
        <v>231.6</v>
      </c>
      <c r="AY128" s="123">
        <v>232.7</v>
      </c>
      <c r="AZ128" s="123">
        <v>234.7</v>
      </c>
      <c r="BA128" s="122">
        <f t="shared" si="19"/>
        <v>11.5</v>
      </c>
      <c r="BB128" s="124">
        <f t="shared" si="20"/>
        <v>5.1523297491039427E-2</v>
      </c>
      <c r="BC128" s="125">
        <v>293.10000000000002</v>
      </c>
      <c r="BD128" s="125">
        <v>291.5</v>
      </c>
      <c r="BE128" s="125">
        <v>294.2</v>
      </c>
      <c r="BF128" s="125">
        <v>262.5</v>
      </c>
      <c r="BG128" s="125">
        <v>271</v>
      </c>
      <c r="BH128" s="125">
        <v>271.5</v>
      </c>
      <c r="BI128" s="125">
        <v>268.3</v>
      </c>
      <c r="BJ128" s="125">
        <v>266.60000000000002</v>
      </c>
      <c r="BK128" s="125">
        <v>266.60000000000002</v>
      </c>
      <c r="BL128" s="125">
        <v>261.7</v>
      </c>
      <c r="BM128" s="125">
        <v>261.2</v>
      </c>
      <c r="BN128" s="125">
        <v>260.2</v>
      </c>
      <c r="BO128" s="125">
        <v>262.60000000000002</v>
      </c>
      <c r="BP128" s="125">
        <v>262</v>
      </c>
      <c r="BQ128" s="125">
        <v>261.2</v>
      </c>
      <c r="BR128" s="125">
        <v>260.7</v>
      </c>
      <c r="BS128" s="125">
        <v>259.8</v>
      </c>
      <c r="BT128" s="125">
        <v>260.8</v>
      </c>
      <c r="BU128" s="125">
        <v>264.2</v>
      </c>
      <c r="BV128" s="125">
        <v>265.60000000000002</v>
      </c>
      <c r="BW128" s="126">
        <v>267.89999999999998</v>
      </c>
      <c r="BX128" s="126">
        <v>269.10000000000002</v>
      </c>
      <c r="BY128" s="126">
        <v>261</v>
      </c>
      <c r="BZ128" s="126">
        <v>260.8</v>
      </c>
      <c r="CA128" s="127">
        <v>262</v>
      </c>
      <c r="CB128" s="128">
        <v>263.89999999999998</v>
      </c>
      <c r="CC128" s="129">
        <v>265.39999999999998</v>
      </c>
      <c r="CD128" s="128">
        <v>267.10000000000002</v>
      </c>
      <c r="CE128" s="128">
        <v>269.2</v>
      </c>
      <c r="CF128" s="130">
        <f t="shared" si="21"/>
        <v>-23.900000000000034</v>
      </c>
      <c r="CG128" s="131">
        <f t="shared" si="22"/>
        <v>-0.10707885304659515</v>
      </c>
      <c r="CH128" s="122">
        <v>651.9</v>
      </c>
      <c r="CI128" s="122">
        <v>653.29999999999995</v>
      </c>
      <c r="CJ128" s="122">
        <v>589.70000000000005</v>
      </c>
      <c r="CK128" s="122">
        <v>596.6</v>
      </c>
      <c r="CL128" s="122">
        <v>620.29999999999995</v>
      </c>
      <c r="CM128" s="122">
        <v>628.70000000000005</v>
      </c>
      <c r="CN128" s="122">
        <v>638.79999999999995</v>
      </c>
      <c r="CO128" s="122">
        <v>638.9</v>
      </c>
      <c r="CP128" s="122">
        <v>645.1</v>
      </c>
      <c r="CQ128" s="122">
        <v>639.20000000000005</v>
      </c>
      <c r="CR128" s="122">
        <v>643.79999999999995</v>
      </c>
      <c r="CS128" s="122">
        <v>641.70000000000005</v>
      </c>
      <c r="CT128" s="122">
        <v>646.9</v>
      </c>
      <c r="CU128" s="122">
        <v>650.20000000000005</v>
      </c>
      <c r="CV128" s="122">
        <v>648.70000000000005</v>
      </c>
      <c r="CW128" s="122">
        <v>648.5</v>
      </c>
      <c r="CX128" s="122">
        <v>653.1</v>
      </c>
      <c r="CY128" s="122">
        <v>653.6</v>
      </c>
      <c r="CZ128" s="122">
        <v>653.9</v>
      </c>
      <c r="DA128" s="122">
        <v>658.5</v>
      </c>
      <c r="DB128" s="123">
        <v>658.4</v>
      </c>
      <c r="DC128" s="123">
        <v>660.6</v>
      </c>
      <c r="DD128" s="132">
        <v>663</v>
      </c>
      <c r="DE128" s="133">
        <v>665.4</v>
      </c>
      <c r="DF128" s="133">
        <v>668.2</v>
      </c>
      <c r="DG128" s="134">
        <v>667.3</v>
      </c>
      <c r="DH128" s="134">
        <v>669</v>
      </c>
      <c r="DI128" s="135">
        <v>665.4</v>
      </c>
      <c r="DJ128" s="134">
        <v>665.7</v>
      </c>
      <c r="DK128" s="136">
        <f t="shared" si="23"/>
        <v>13.800000000000068</v>
      </c>
      <c r="DL128" s="124">
        <f t="shared" si="24"/>
        <v>2.1168890934192466E-2</v>
      </c>
      <c r="DM128" s="125">
        <v>162.9</v>
      </c>
      <c r="DN128" s="125">
        <v>159</v>
      </c>
      <c r="DO128" s="125">
        <v>150.9</v>
      </c>
      <c r="DP128" s="125">
        <v>152.5</v>
      </c>
      <c r="DQ128" s="125">
        <v>155.69999999999999</v>
      </c>
      <c r="DR128" s="125">
        <v>159</v>
      </c>
      <c r="DS128" s="125">
        <v>160.30000000000001</v>
      </c>
      <c r="DT128" s="125">
        <v>161</v>
      </c>
      <c r="DU128" s="125">
        <v>160.4</v>
      </c>
      <c r="DV128" s="125">
        <v>157.69999999999999</v>
      </c>
      <c r="DW128" s="125">
        <v>158.5</v>
      </c>
      <c r="DX128" s="125">
        <v>157.30000000000001</v>
      </c>
      <c r="DY128" s="125">
        <v>158.1</v>
      </c>
      <c r="DZ128" s="125">
        <v>158.5</v>
      </c>
      <c r="EA128" s="125">
        <v>159.1</v>
      </c>
      <c r="EB128" s="125">
        <v>160</v>
      </c>
      <c r="EC128" s="125">
        <v>160.1</v>
      </c>
      <c r="ED128" s="125">
        <v>161.5</v>
      </c>
      <c r="EE128" s="125">
        <v>161.69999999999999</v>
      </c>
      <c r="EF128" s="125">
        <v>162.30000000000001</v>
      </c>
      <c r="EG128" s="126">
        <v>164.1</v>
      </c>
      <c r="EH128" s="126">
        <v>163.6</v>
      </c>
      <c r="EI128" s="127">
        <v>163.30000000000001</v>
      </c>
      <c r="EJ128" s="137">
        <v>163.69999999999999</v>
      </c>
      <c r="EK128" s="137">
        <v>165.1</v>
      </c>
      <c r="EL128" s="138">
        <v>165.7</v>
      </c>
      <c r="EM128" s="138">
        <v>165.4</v>
      </c>
      <c r="EN128" s="138">
        <v>165.7</v>
      </c>
      <c r="EO128" s="138">
        <v>165.3</v>
      </c>
      <c r="EP128" s="130">
        <f t="shared" si="25"/>
        <v>2.4000000000000057</v>
      </c>
      <c r="EQ128" s="131">
        <f t="shared" si="26"/>
        <v>1.4732965009208138E-2</v>
      </c>
      <c r="ER128" s="122">
        <v>444.2</v>
      </c>
      <c r="ES128" s="122">
        <v>411.3</v>
      </c>
      <c r="ET128" s="122">
        <v>414.3</v>
      </c>
      <c r="EU128" s="122">
        <v>418.7</v>
      </c>
      <c r="EV128" s="122">
        <v>424.7</v>
      </c>
      <c r="EW128" s="122">
        <v>430.3</v>
      </c>
      <c r="EX128" s="122">
        <v>438.5</v>
      </c>
      <c r="EY128" s="122">
        <v>441.8</v>
      </c>
      <c r="EZ128" s="122">
        <v>446.9</v>
      </c>
      <c r="FA128" s="122">
        <v>429.3</v>
      </c>
      <c r="FB128" s="122">
        <v>438.1</v>
      </c>
      <c r="FC128" s="122">
        <v>433.6</v>
      </c>
      <c r="FD128" s="122">
        <v>435.6</v>
      </c>
      <c r="FE128" s="122">
        <v>434.9</v>
      </c>
      <c r="FF128" s="122">
        <v>432.1</v>
      </c>
      <c r="FG128" s="122">
        <v>435.8</v>
      </c>
      <c r="FH128" s="122">
        <v>440.4</v>
      </c>
      <c r="FI128" s="122">
        <v>442.2</v>
      </c>
      <c r="FJ128" s="122">
        <v>445</v>
      </c>
      <c r="FK128" s="122">
        <v>442.7</v>
      </c>
      <c r="FL128" s="123">
        <v>444.5</v>
      </c>
      <c r="FM128" s="123">
        <v>445.4</v>
      </c>
      <c r="FN128" s="123">
        <v>458.5</v>
      </c>
      <c r="FO128" s="123">
        <v>463</v>
      </c>
      <c r="FP128" s="132">
        <v>788.6</v>
      </c>
      <c r="FQ128" s="134">
        <v>469.3</v>
      </c>
      <c r="FR128" s="134">
        <v>476.6</v>
      </c>
      <c r="FS128" s="135">
        <v>473.3</v>
      </c>
      <c r="FT128" s="134">
        <v>471</v>
      </c>
      <c r="FU128" s="139">
        <f t="shared" si="27"/>
        <v>26.800000000000011</v>
      </c>
      <c r="FV128" s="124">
        <f t="shared" si="28"/>
        <v>6.0333183250787958E-2</v>
      </c>
      <c r="FW128" s="125">
        <v>507.3</v>
      </c>
      <c r="FX128" s="125">
        <v>505.6</v>
      </c>
      <c r="FY128" s="125">
        <v>432.3</v>
      </c>
      <c r="FZ128" s="125">
        <v>445.2</v>
      </c>
      <c r="GA128" s="125">
        <v>466.9</v>
      </c>
      <c r="GB128" s="125">
        <v>478.1</v>
      </c>
      <c r="GC128" s="125">
        <v>479.3</v>
      </c>
      <c r="GD128" s="125">
        <v>481.5</v>
      </c>
      <c r="GE128" s="125">
        <v>483.2</v>
      </c>
      <c r="GF128" s="125">
        <v>496.2</v>
      </c>
      <c r="GG128" s="125">
        <v>495.2</v>
      </c>
      <c r="GH128" s="125">
        <v>502.7</v>
      </c>
      <c r="GI128" s="125">
        <v>505</v>
      </c>
      <c r="GJ128" s="125">
        <v>508.1</v>
      </c>
      <c r="GK128" s="125">
        <v>510.1</v>
      </c>
      <c r="GL128" s="125">
        <v>511.8</v>
      </c>
      <c r="GM128" s="125">
        <v>519</v>
      </c>
      <c r="GN128" s="125">
        <v>521.79999999999995</v>
      </c>
      <c r="GO128" s="125">
        <v>520.79999999999995</v>
      </c>
      <c r="GP128" s="125">
        <v>521.9</v>
      </c>
      <c r="GQ128" s="126">
        <v>522.9</v>
      </c>
      <c r="GR128" s="126">
        <v>522.1</v>
      </c>
      <c r="GS128" s="127">
        <v>497.8</v>
      </c>
      <c r="GT128" s="137">
        <v>494.7</v>
      </c>
      <c r="GU128" s="137">
        <v>501.5</v>
      </c>
      <c r="GV128" s="138">
        <v>500.8</v>
      </c>
      <c r="GW128" s="138">
        <v>504</v>
      </c>
      <c r="GX128" s="138">
        <v>504.6</v>
      </c>
      <c r="GY128" s="138">
        <v>505.3</v>
      </c>
      <c r="GZ128" s="130">
        <f t="shared" si="29"/>
        <v>-2</v>
      </c>
      <c r="HA128" s="131">
        <f t="shared" si="30"/>
        <v>-3.9424403705893944E-3</v>
      </c>
      <c r="HB128" s="122">
        <v>350</v>
      </c>
      <c r="HC128" s="122">
        <v>337.3</v>
      </c>
      <c r="HD128" s="122">
        <v>159.19999999999999</v>
      </c>
      <c r="HE128" s="122">
        <v>188.8</v>
      </c>
      <c r="HF128" s="122">
        <v>221.7</v>
      </c>
      <c r="HG128" s="122">
        <v>242.6</v>
      </c>
      <c r="HH128" s="122">
        <v>248.7</v>
      </c>
      <c r="HI128" s="122">
        <v>258.39999999999998</v>
      </c>
      <c r="HJ128" s="122">
        <v>264.60000000000002</v>
      </c>
      <c r="HK128" s="122">
        <v>255.5</v>
      </c>
      <c r="HL128" s="122">
        <v>231.4</v>
      </c>
      <c r="HM128" s="122">
        <v>237.4</v>
      </c>
      <c r="HN128" s="122">
        <v>250.7</v>
      </c>
      <c r="HO128" s="122">
        <v>262.39999999999998</v>
      </c>
      <c r="HP128" s="122">
        <v>271.60000000000002</v>
      </c>
      <c r="HQ128" s="122">
        <v>278.39999999999998</v>
      </c>
      <c r="HR128" s="122">
        <v>284</v>
      </c>
      <c r="HS128" s="122">
        <v>293.60000000000002</v>
      </c>
      <c r="HT128" s="122">
        <v>299.60000000000002</v>
      </c>
      <c r="HU128" s="122">
        <v>304.5</v>
      </c>
      <c r="HV128" s="123">
        <v>307.5</v>
      </c>
      <c r="HW128" s="123">
        <v>315.2</v>
      </c>
      <c r="HX128" s="132">
        <v>310.89999999999998</v>
      </c>
      <c r="HY128" s="133">
        <v>314.10000000000002</v>
      </c>
      <c r="HZ128" s="133">
        <v>320.60000000000002</v>
      </c>
      <c r="IA128" s="134">
        <v>322.3</v>
      </c>
      <c r="IB128" s="134">
        <v>323.39999999999998</v>
      </c>
      <c r="IC128" s="134">
        <v>325.3</v>
      </c>
      <c r="ID128" s="134">
        <v>324.8</v>
      </c>
      <c r="IE128" s="139">
        <f t="shared" si="31"/>
        <v>-25.199999999999989</v>
      </c>
      <c r="IF128" s="124">
        <f t="shared" si="32"/>
        <v>-7.1999999999999967E-2</v>
      </c>
      <c r="IG128" s="125">
        <v>592.6</v>
      </c>
      <c r="IH128" s="125">
        <v>592.20000000000005</v>
      </c>
      <c r="II128" s="125">
        <v>563.70000000000005</v>
      </c>
      <c r="IJ128" s="125">
        <v>543.20000000000005</v>
      </c>
      <c r="IK128" s="125">
        <v>544.5</v>
      </c>
      <c r="IL128" s="125">
        <v>554.29999999999995</v>
      </c>
      <c r="IM128" s="125">
        <v>577</v>
      </c>
      <c r="IN128" s="125">
        <v>563.29999999999995</v>
      </c>
      <c r="IO128" s="125">
        <v>541.9</v>
      </c>
      <c r="IP128" s="125">
        <v>539.20000000000005</v>
      </c>
      <c r="IQ128" s="125">
        <v>542.9</v>
      </c>
      <c r="IR128" s="125">
        <v>542.70000000000005</v>
      </c>
      <c r="IS128" s="125">
        <v>543.1</v>
      </c>
      <c r="IT128" s="125">
        <v>547.9</v>
      </c>
      <c r="IU128" s="125">
        <v>553.4</v>
      </c>
      <c r="IV128" s="125">
        <v>553.5</v>
      </c>
      <c r="IW128" s="125">
        <v>556.5</v>
      </c>
      <c r="IX128" s="125">
        <v>561.6</v>
      </c>
      <c r="IY128" s="125">
        <v>566.4</v>
      </c>
      <c r="IZ128" s="140">
        <v>566.6</v>
      </c>
      <c r="JA128" s="137">
        <v>556.6</v>
      </c>
      <c r="JB128" s="137">
        <v>559.20000000000005</v>
      </c>
      <c r="JC128" s="137">
        <v>569.6</v>
      </c>
      <c r="JD128" s="137">
        <v>564.20000000000005</v>
      </c>
      <c r="JE128" s="137">
        <v>568.9</v>
      </c>
      <c r="JF128" s="138">
        <v>567.9</v>
      </c>
      <c r="JG128" s="138">
        <v>567.20000000000005</v>
      </c>
      <c r="JH128" s="138">
        <v>565.9</v>
      </c>
      <c r="JI128" s="138">
        <v>564.70000000000005</v>
      </c>
      <c r="JJ128" s="128">
        <f t="shared" si="33"/>
        <v>-27.899999999999977</v>
      </c>
      <c r="JK128" s="141">
        <f t="shared" si="34"/>
        <v>-4.7080661491731311E-2</v>
      </c>
    </row>
    <row r="129" spans="1:271" ht="15.95" thickBot="1">
      <c r="A129" s="113" t="s">
        <v>138</v>
      </c>
      <c r="B129" s="114">
        <v>718.7</v>
      </c>
      <c r="C129" s="114">
        <v>617.5</v>
      </c>
      <c r="D129" s="114">
        <v>631.5</v>
      </c>
      <c r="E129" s="114">
        <v>667.1</v>
      </c>
      <c r="F129" s="114">
        <v>668.9</v>
      </c>
      <c r="G129" s="114">
        <v>669.9</v>
      </c>
      <c r="H129" s="114">
        <v>670.5</v>
      </c>
      <c r="I129" s="114">
        <v>675.1</v>
      </c>
      <c r="J129" s="114">
        <v>671.9</v>
      </c>
      <c r="K129" s="115">
        <v>679.7</v>
      </c>
      <c r="L129" s="115">
        <v>682.1</v>
      </c>
      <c r="M129" s="116">
        <v>684.9</v>
      </c>
      <c r="N129" s="116">
        <v>682.3</v>
      </c>
      <c r="O129" s="116">
        <v>690.2</v>
      </c>
      <c r="P129" s="116">
        <v>691.8</v>
      </c>
      <c r="Q129" s="117">
        <v>690.3</v>
      </c>
      <c r="R129" s="117">
        <v>692.3</v>
      </c>
      <c r="S129" s="117">
        <v>693.8</v>
      </c>
      <c r="T129" s="117">
        <v>693.5</v>
      </c>
      <c r="U129" s="118">
        <v>697</v>
      </c>
      <c r="V129" s="119">
        <v>698.8</v>
      </c>
      <c r="W129" s="119">
        <v>701.6</v>
      </c>
      <c r="X129" s="120">
        <v>711.7</v>
      </c>
      <c r="Y129" s="119">
        <v>704.3</v>
      </c>
      <c r="Z129" s="121">
        <f t="shared" si="18"/>
        <v>-14.400000000000091</v>
      </c>
      <c r="AA129" s="122">
        <v>33.4</v>
      </c>
      <c r="AB129" s="122">
        <v>32.9</v>
      </c>
      <c r="AC129" s="122">
        <v>29.1</v>
      </c>
      <c r="AD129" s="122">
        <v>31.5</v>
      </c>
      <c r="AE129" s="122">
        <v>33.200000000000003</v>
      </c>
      <c r="AF129" s="122">
        <v>32.1</v>
      </c>
      <c r="AG129" s="122">
        <v>32.200000000000003</v>
      </c>
      <c r="AH129" s="122">
        <v>33.299999999999997</v>
      </c>
      <c r="AI129" s="122">
        <v>30.6</v>
      </c>
      <c r="AJ129" s="122">
        <v>30.4</v>
      </c>
      <c r="AK129" s="122">
        <v>30.7</v>
      </c>
      <c r="AL129" s="122">
        <v>30.7</v>
      </c>
      <c r="AM129" s="122">
        <v>30.2</v>
      </c>
      <c r="AN129" s="122">
        <v>29.9</v>
      </c>
      <c r="AO129" s="122">
        <v>30.1</v>
      </c>
      <c r="AP129" s="122">
        <v>30</v>
      </c>
      <c r="AQ129" s="122">
        <v>30.8</v>
      </c>
      <c r="AR129" s="123">
        <v>32</v>
      </c>
      <c r="AS129" s="123">
        <v>32.700000000000003</v>
      </c>
      <c r="AT129" s="123">
        <v>32.700000000000003</v>
      </c>
      <c r="AU129" s="123">
        <v>33.1</v>
      </c>
      <c r="AV129" s="123">
        <v>33</v>
      </c>
      <c r="AW129" s="123">
        <v>32</v>
      </c>
      <c r="AX129" s="123">
        <v>32.6</v>
      </c>
      <c r="AY129" s="123">
        <v>33.1</v>
      </c>
      <c r="AZ129" s="123">
        <v>33.1</v>
      </c>
      <c r="BA129" s="122">
        <f t="shared" si="19"/>
        <v>-0.29999999999999716</v>
      </c>
      <c r="BB129" s="124">
        <f t="shared" si="20"/>
        <v>-8.9820359281436273E-3</v>
      </c>
      <c r="BC129" s="125">
        <v>46.9</v>
      </c>
      <c r="BD129" s="125">
        <v>46.3</v>
      </c>
      <c r="BE129" s="125">
        <v>47.1</v>
      </c>
      <c r="BF129" s="125">
        <v>43.8</v>
      </c>
      <c r="BG129" s="125">
        <v>46.7</v>
      </c>
      <c r="BH129" s="125">
        <v>46.1</v>
      </c>
      <c r="BI129" s="125">
        <v>46.4</v>
      </c>
      <c r="BJ129" s="125">
        <v>46.3</v>
      </c>
      <c r="BK129" s="125">
        <v>46.8</v>
      </c>
      <c r="BL129" s="125">
        <v>44.4</v>
      </c>
      <c r="BM129" s="125">
        <v>44.5</v>
      </c>
      <c r="BN129" s="125">
        <v>44.4</v>
      </c>
      <c r="BO129" s="125">
        <v>44.3</v>
      </c>
      <c r="BP129" s="125">
        <v>44.6</v>
      </c>
      <c r="BQ129" s="125">
        <v>45.2</v>
      </c>
      <c r="BR129" s="125">
        <v>45.1</v>
      </c>
      <c r="BS129" s="125">
        <v>45.8</v>
      </c>
      <c r="BT129" s="125">
        <v>46.2</v>
      </c>
      <c r="BU129" s="125">
        <v>45.8</v>
      </c>
      <c r="BV129" s="125">
        <v>45.4</v>
      </c>
      <c r="BW129" s="126">
        <v>45.6</v>
      </c>
      <c r="BX129" s="126">
        <v>45.8</v>
      </c>
      <c r="BY129" s="126">
        <v>46</v>
      </c>
      <c r="BZ129" s="126">
        <v>45.5</v>
      </c>
      <c r="CA129" s="127">
        <v>45.9</v>
      </c>
      <c r="CB129" s="128">
        <v>46.4</v>
      </c>
      <c r="CC129" s="129">
        <v>46.7</v>
      </c>
      <c r="CD129" s="128">
        <v>46.7</v>
      </c>
      <c r="CE129" s="128">
        <v>47.1</v>
      </c>
      <c r="CF129" s="130">
        <f t="shared" si="21"/>
        <v>0.20000000000000284</v>
      </c>
      <c r="CG129" s="131">
        <f t="shared" si="22"/>
        <v>5.9880239520958937E-3</v>
      </c>
      <c r="CH129" s="122">
        <v>125.6</v>
      </c>
      <c r="CI129" s="122">
        <v>125.3</v>
      </c>
      <c r="CJ129" s="122">
        <v>111.2</v>
      </c>
      <c r="CK129" s="122">
        <v>113.7</v>
      </c>
      <c r="CL129" s="122">
        <v>118</v>
      </c>
      <c r="CM129" s="122">
        <v>118.4</v>
      </c>
      <c r="CN129" s="122">
        <v>120.3</v>
      </c>
      <c r="CO129" s="122">
        <v>119.6</v>
      </c>
      <c r="CP129" s="122">
        <v>119.4</v>
      </c>
      <c r="CQ129" s="122">
        <v>120.6</v>
      </c>
      <c r="CR129" s="122">
        <v>120.3</v>
      </c>
      <c r="CS129" s="122">
        <v>122.1</v>
      </c>
      <c r="CT129" s="122">
        <v>122.2</v>
      </c>
      <c r="CU129" s="122">
        <v>122.9</v>
      </c>
      <c r="CV129" s="122">
        <v>122.3</v>
      </c>
      <c r="CW129" s="122">
        <v>122.1</v>
      </c>
      <c r="CX129" s="122">
        <v>122.8</v>
      </c>
      <c r="CY129" s="122">
        <v>122.6</v>
      </c>
      <c r="CZ129" s="122">
        <v>121.8</v>
      </c>
      <c r="DA129" s="122">
        <v>122.9</v>
      </c>
      <c r="DB129" s="123">
        <v>124.7</v>
      </c>
      <c r="DC129" s="123">
        <v>125.7</v>
      </c>
      <c r="DD129" s="132">
        <v>125.4</v>
      </c>
      <c r="DE129" s="133">
        <v>123.6</v>
      </c>
      <c r="DF129" s="133">
        <v>125.9</v>
      </c>
      <c r="DG129" s="134">
        <v>126.1</v>
      </c>
      <c r="DH129" s="134">
        <v>126</v>
      </c>
      <c r="DI129" s="135">
        <v>125.4</v>
      </c>
      <c r="DJ129" s="134">
        <v>124.6</v>
      </c>
      <c r="DK129" s="136">
        <f t="shared" si="23"/>
        <v>-1</v>
      </c>
      <c r="DL129" s="124">
        <f t="shared" si="24"/>
        <v>-7.9617834394904458E-3</v>
      </c>
      <c r="DM129" s="125">
        <v>29.9</v>
      </c>
      <c r="DN129" s="125">
        <v>29.3</v>
      </c>
      <c r="DO129" s="125">
        <v>26.9</v>
      </c>
      <c r="DP129" s="125">
        <v>27</v>
      </c>
      <c r="DQ129" s="125">
        <v>26.5</v>
      </c>
      <c r="DR129" s="125">
        <v>27.5</v>
      </c>
      <c r="DS129" s="125">
        <v>27.9</v>
      </c>
      <c r="DT129" s="125">
        <v>27.5</v>
      </c>
      <c r="DU129" s="125">
        <v>27.3</v>
      </c>
      <c r="DV129" s="125">
        <v>29.5</v>
      </c>
      <c r="DW129" s="125">
        <v>29.3</v>
      </c>
      <c r="DX129" s="125">
        <v>28.7</v>
      </c>
      <c r="DY129" s="125">
        <v>28.2</v>
      </c>
      <c r="DZ129" s="125">
        <v>28.9</v>
      </c>
      <c r="EA129" s="125">
        <v>29.1</v>
      </c>
      <c r="EB129" s="125">
        <v>29.2</v>
      </c>
      <c r="EC129" s="125">
        <v>29.5</v>
      </c>
      <c r="ED129" s="125">
        <v>29.8</v>
      </c>
      <c r="EE129" s="125">
        <v>29.7</v>
      </c>
      <c r="EF129" s="125">
        <v>29.5</v>
      </c>
      <c r="EG129" s="126">
        <v>29.1</v>
      </c>
      <c r="EH129" s="126">
        <v>29.1</v>
      </c>
      <c r="EI129" s="127">
        <v>29.7</v>
      </c>
      <c r="EJ129" s="137">
        <v>29.8</v>
      </c>
      <c r="EK129" s="137">
        <v>29.9</v>
      </c>
      <c r="EL129" s="138">
        <v>30.1</v>
      </c>
      <c r="EM129" s="138">
        <v>30.1</v>
      </c>
      <c r="EN129" s="138">
        <v>30.1</v>
      </c>
      <c r="EO129" s="138">
        <v>30.3</v>
      </c>
      <c r="EP129" s="130">
        <f t="shared" si="25"/>
        <v>0.40000000000000213</v>
      </c>
      <c r="EQ129" s="131">
        <f t="shared" si="26"/>
        <v>1.3377926421404755E-2</v>
      </c>
      <c r="ER129" s="122">
        <v>68.900000000000006</v>
      </c>
      <c r="ES129" s="122">
        <v>63.4</v>
      </c>
      <c r="ET129" s="122">
        <v>63.1</v>
      </c>
      <c r="EU129" s="122">
        <v>62.6</v>
      </c>
      <c r="EV129" s="122">
        <v>63.9</v>
      </c>
      <c r="EW129" s="122">
        <v>64.5</v>
      </c>
      <c r="EX129" s="122">
        <v>64.099999999999994</v>
      </c>
      <c r="EY129" s="122">
        <v>63.5</v>
      </c>
      <c r="EZ129" s="122">
        <v>64</v>
      </c>
      <c r="FA129" s="122">
        <v>65.400000000000006</v>
      </c>
      <c r="FB129" s="122">
        <v>65.7</v>
      </c>
      <c r="FC129" s="122">
        <v>66.5</v>
      </c>
      <c r="FD129" s="122">
        <v>66.599999999999994</v>
      </c>
      <c r="FE129" s="122">
        <v>66.8</v>
      </c>
      <c r="FF129" s="122">
        <v>67</v>
      </c>
      <c r="FG129" s="122">
        <v>67.599999999999994</v>
      </c>
      <c r="FH129" s="122">
        <v>66.5</v>
      </c>
      <c r="FI129" s="122">
        <v>67</v>
      </c>
      <c r="FJ129" s="122">
        <v>67.3</v>
      </c>
      <c r="FK129" s="122">
        <v>66.900000000000006</v>
      </c>
      <c r="FL129" s="123">
        <v>66.900000000000006</v>
      </c>
      <c r="FM129" s="123">
        <v>67.2</v>
      </c>
      <c r="FN129" s="123">
        <v>68.8</v>
      </c>
      <c r="FO129" s="123">
        <v>68.8</v>
      </c>
      <c r="FP129" s="132">
        <v>466.6</v>
      </c>
      <c r="FQ129" s="134">
        <v>70.400000000000006</v>
      </c>
      <c r="FR129" s="134">
        <v>71.2</v>
      </c>
      <c r="FS129" s="135">
        <v>71.2</v>
      </c>
      <c r="FT129" s="134">
        <v>71.8</v>
      </c>
      <c r="FU129" s="139">
        <f t="shared" si="27"/>
        <v>2.8999999999999915</v>
      </c>
      <c r="FV129" s="124">
        <f t="shared" si="28"/>
        <v>4.2089985486211776E-2</v>
      </c>
      <c r="FW129" s="125">
        <v>133</v>
      </c>
      <c r="FX129" s="125">
        <v>129</v>
      </c>
      <c r="FY129" s="125">
        <v>117.1</v>
      </c>
      <c r="FZ129" s="125">
        <v>119.3</v>
      </c>
      <c r="GA129" s="125">
        <v>122.7</v>
      </c>
      <c r="GB129" s="125">
        <v>125.1</v>
      </c>
      <c r="GC129" s="125">
        <v>124.7</v>
      </c>
      <c r="GD129" s="125">
        <v>124</v>
      </c>
      <c r="GE129" s="125">
        <v>123.2</v>
      </c>
      <c r="GF129" s="125">
        <v>127.7</v>
      </c>
      <c r="GG129" s="125">
        <v>127.6</v>
      </c>
      <c r="GH129" s="125">
        <v>128.30000000000001</v>
      </c>
      <c r="GI129" s="125">
        <v>128</v>
      </c>
      <c r="GJ129" s="125">
        <v>128.4</v>
      </c>
      <c r="GK129" s="125">
        <v>128.4</v>
      </c>
      <c r="GL129" s="125">
        <v>128.4</v>
      </c>
      <c r="GM129" s="125">
        <v>128.9</v>
      </c>
      <c r="GN129" s="125">
        <v>129.30000000000001</v>
      </c>
      <c r="GO129" s="125">
        <v>129.69999999999999</v>
      </c>
      <c r="GP129" s="125">
        <v>128.30000000000001</v>
      </c>
      <c r="GQ129" s="126">
        <v>127.3</v>
      </c>
      <c r="GR129" s="126">
        <v>127.1</v>
      </c>
      <c r="GS129" s="127">
        <v>126.1</v>
      </c>
      <c r="GT129" s="137">
        <v>126.2</v>
      </c>
      <c r="GU129" s="137">
        <v>126.5</v>
      </c>
      <c r="GV129" s="138">
        <v>126.6</v>
      </c>
      <c r="GW129" s="138">
        <v>126.4</v>
      </c>
      <c r="GX129" s="138">
        <v>127.5</v>
      </c>
      <c r="GY129" s="138">
        <v>127.9</v>
      </c>
      <c r="GZ129" s="130">
        <f t="shared" si="29"/>
        <v>-5.0999999999999943</v>
      </c>
      <c r="HA129" s="131">
        <f t="shared" si="30"/>
        <v>-3.8345864661654093E-2</v>
      </c>
      <c r="HB129" s="122">
        <v>75.099999999999994</v>
      </c>
      <c r="HC129" s="122">
        <v>73.7</v>
      </c>
      <c r="HD129" s="122">
        <v>35.4</v>
      </c>
      <c r="HE129" s="122">
        <v>44.2</v>
      </c>
      <c r="HF129" s="122">
        <v>56.7</v>
      </c>
      <c r="HG129" s="122">
        <v>59.1</v>
      </c>
      <c r="HH129" s="122">
        <v>60.2</v>
      </c>
      <c r="HI129" s="122">
        <v>61.5</v>
      </c>
      <c r="HJ129" s="122">
        <v>61.8</v>
      </c>
      <c r="HK129" s="122">
        <v>64.099999999999994</v>
      </c>
      <c r="HL129" s="122">
        <v>62.2</v>
      </c>
      <c r="HM129" s="122">
        <v>62.8</v>
      </c>
      <c r="HN129" s="122">
        <v>64</v>
      </c>
      <c r="HO129" s="122">
        <v>64.900000000000006</v>
      </c>
      <c r="HP129" s="122">
        <v>66.099999999999994</v>
      </c>
      <c r="HQ129" s="122">
        <v>68</v>
      </c>
      <c r="HR129" s="122">
        <v>66.7</v>
      </c>
      <c r="HS129" s="122">
        <v>67.2</v>
      </c>
      <c r="HT129" s="122">
        <v>69.2</v>
      </c>
      <c r="HU129" s="122">
        <v>68.099999999999994</v>
      </c>
      <c r="HV129" s="123">
        <v>69.2</v>
      </c>
      <c r="HW129" s="123">
        <v>69.7</v>
      </c>
      <c r="HX129" s="132">
        <v>69.5</v>
      </c>
      <c r="HY129" s="133">
        <v>70</v>
      </c>
      <c r="HZ129" s="133">
        <v>70.400000000000006</v>
      </c>
      <c r="IA129" s="134">
        <v>71.099999999999994</v>
      </c>
      <c r="IB129" s="134">
        <v>71.8</v>
      </c>
      <c r="IC129" s="134">
        <v>71.599999999999994</v>
      </c>
      <c r="ID129" s="134">
        <v>71.3</v>
      </c>
      <c r="IE129" s="139">
        <f t="shared" si="31"/>
        <v>-3.7999999999999972</v>
      </c>
      <c r="IF129" s="124">
        <f t="shared" si="32"/>
        <v>-5.0599201065246305E-2</v>
      </c>
      <c r="IG129" s="125">
        <v>154.30000000000001</v>
      </c>
      <c r="IH129" s="125">
        <v>152.30000000000001</v>
      </c>
      <c r="II129" s="125">
        <v>142.6</v>
      </c>
      <c r="IJ129" s="125">
        <v>139.6</v>
      </c>
      <c r="IK129" s="125">
        <v>150.80000000000001</v>
      </c>
      <c r="IL129" s="125">
        <v>145.30000000000001</v>
      </c>
      <c r="IM129" s="125">
        <v>148.69999999999999</v>
      </c>
      <c r="IN129" s="125">
        <v>145.69999999999999</v>
      </c>
      <c r="IO129" s="125">
        <v>144.80000000000001</v>
      </c>
      <c r="IP129" s="125">
        <v>146.69999999999999</v>
      </c>
      <c r="IQ129" s="125">
        <v>145.4</v>
      </c>
      <c r="IR129" s="125">
        <v>146</v>
      </c>
      <c r="IS129" s="125">
        <v>148</v>
      </c>
      <c r="IT129" s="125">
        <v>147.30000000000001</v>
      </c>
      <c r="IU129" s="125">
        <v>147.69999999999999</v>
      </c>
      <c r="IV129" s="125">
        <v>143.1</v>
      </c>
      <c r="IW129" s="125">
        <v>148.9</v>
      </c>
      <c r="IX129" s="125">
        <v>149</v>
      </c>
      <c r="IY129" s="125">
        <v>150.19999999999999</v>
      </c>
      <c r="IZ129" s="140">
        <v>149.80000000000001</v>
      </c>
      <c r="JA129" s="137">
        <v>148.80000000000001</v>
      </c>
      <c r="JB129" s="137">
        <v>148.5</v>
      </c>
      <c r="JC129" s="137">
        <v>146.9</v>
      </c>
      <c r="JD129" s="137">
        <v>147.4</v>
      </c>
      <c r="JE129" s="137">
        <v>147</v>
      </c>
      <c r="JF129" s="138">
        <v>146.6</v>
      </c>
      <c r="JG129" s="138">
        <v>146.69999999999999</v>
      </c>
      <c r="JH129" s="138">
        <v>155.4</v>
      </c>
      <c r="JI129" s="138">
        <v>147.69999999999999</v>
      </c>
      <c r="JJ129" s="128">
        <f t="shared" si="33"/>
        <v>-6.6000000000000227</v>
      </c>
      <c r="JK129" s="141">
        <f t="shared" si="34"/>
        <v>-4.2773817239144668E-2</v>
      </c>
    </row>
    <row r="130" spans="1:271" ht="15.95" thickBot="1">
      <c r="A130" s="113" t="s">
        <v>139</v>
      </c>
      <c r="B130" s="114">
        <v>2997.8</v>
      </c>
      <c r="C130" s="114">
        <v>2518.1</v>
      </c>
      <c r="D130" s="114">
        <v>2589.5</v>
      </c>
      <c r="E130" s="114">
        <v>2691.2</v>
      </c>
      <c r="F130" s="114">
        <v>2720.5</v>
      </c>
      <c r="G130" s="114">
        <v>2782.4</v>
      </c>
      <c r="H130" s="114">
        <v>2770.3</v>
      </c>
      <c r="I130" s="114">
        <v>2816.6</v>
      </c>
      <c r="J130" s="114">
        <v>2831.1</v>
      </c>
      <c r="K130" s="115">
        <v>2836.9</v>
      </c>
      <c r="L130" s="115">
        <v>2848</v>
      </c>
      <c r="M130" s="116">
        <v>2856.7</v>
      </c>
      <c r="N130" s="116">
        <v>2860.8</v>
      </c>
      <c r="O130" s="116">
        <v>2887.2</v>
      </c>
      <c r="P130" s="116">
        <v>2876.4</v>
      </c>
      <c r="Q130" s="117">
        <v>2877.8</v>
      </c>
      <c r="R130" s="117">
        <v>2883.2</v>
      </c>
      <c r="S130" s="117">
        <v>2900.7</v>
      </c>
      <c r="T130" s="117">
        <v>2904</v>
      </c>
      <c r="U130" s="118">
        <v>2926.9</v>
      </c>
      <c r="V130" s="119">
        <v>2927.7</v>
      </c>
      <c r="W130" s="119">
        <v>2931.2</v>
      </c>
      <c r="X130" s="120">
        <v>2931.4</v>
      </c>
      <c r="Y130" s="119">
        <v>2929.6</v>
      </c>
      <c r="Z130" s="121">
        <f t="shared" si="18"/>
        <v>-68.200000000000273</v>
      </c>
      <c r="AA130" s="122">
        <v>126.9</v>
      </c>
      <c r="AB130" s="122">
        <v>127.5</v>
      </c>
      <c r="AC130" s="122">
        <v>115.6</v>
      </c>
      <c r="AD130" s="122">
        <v>119.5</v>
      </c>
      <c r="AE130" s="122">
        <v>122.7</v>
      </c>
      <c r="AF130" s="122">
        <v>123.9</v>
      </c>
      <c r="AG130" s="122">
        <v>122</v>
      </c>
      <c r="AH130" s="122">
        <v>126.8</v>
      </c>
      <c r="AI130" s="122">
        <v>126.7</v>
      </c>
      <c r="AJ130" s="122">
        <v>123</v>
      </c>
      <c r="AK130" s="122">
        <v>119.5</v>
      </c>
      <c r="AL130" s="122">
        <v>122.2</v>
      </c>
      <c r="AM130" s="122">
        <v>123.7</v>
      </c>
      <c r="AN130" s="122">
        <v>122.1</v>
      </c>
      <c r="AO130" s="122">
        <v>121.8</v>
      </c>
      <c r="AP130" s="122">
        <v>121.3</v>
      </c>
      <c r="AQ130" s="122">
        <v>122.2</v>
      </c>
      <c r="AR130" s="123">
        <v>124</v>
      </c>
      <c r="AS130" s="123">
        <v>126.6</v>
      </c>
      <c r="AT130" s="123">
        <v>129.69999999999999</v>
      </c>
      <c r="AU130" s="123">
        <v>129.1</v>
      </c>
      <c r="AV130" s="123">
        <v>130.30000000000001</v>
      </c>
      <c r="AW130" s="123">
        <v>130.80000000000001</v>
      </c>
      <c r="AX130" s="123">
        <v>130.30000000000001</v>
      </c>
      <c r="AY130" s="123">
        <v>128.6</v>
      </c>
      <c r="AZ130" s="123">
        <v>129.9</v>
      </c>
      <c r="BA130" s="122">
        <f t="shared" si="19"/>
        <v>3</v>
      </c>
      <c r="BB130" s="124">
        <f t="shared" si="20"/>
        <v>2.3640661938534278E-2</v>
      </c>
      <c r="BC130" s="125">
        <v>479.1</v>
      </c>
      <c r="BD130" s="125">
        <v>482.9</v>
      </c>
      <c r="BE130" s="125">
        <v>484.3</v>
      </c>
      <c r="BF130" s="125">
        <v>444.5</v>
      </c>
      <c r="BG130" s="125">
        <v>450.8</v>
      </c>
      <c r="BH130" s="125">
        <v>455.8</v>
      </c>
      <c r="BI130" s="125">
        <v>456.5</v>
      </c>
      <c r="BJ130" s="125">
        <v>461</v>
      </c>
      <c r="BK130" s="125">
        <v>461.7</v>
      </c>
      <c r="BL130" s="125">
        <v>462.1</v>
      </c>
      <c r="BM130" s="125">
        <v>467.1</v>
      </c>
      <c r="BN130" s="125">
        <v>467.5</v>
      </c>
      <c r="BO130" s="125">
        <v>469.4</v>
      </c>
      <c r="BP130" s="125">
        <v>470</v>
      </c>
      <c r="BQ130" s="125">
        <v>470.2</v>
      </c>
      <c r="BR130" s="125">
        <v>473.4</v>
      </c>
      <c r="BS130" s="125">
        <v>473.7</v>
      </c>
      <c r="BT130" s="125">
        <v>476.3</v>
      </c>
      <c r="BU130" s="125">
        <v>474.9</v>
      </c>
      <c r="BV130" s="125">
        <v>477.8</v>
      </c>
      <c r="BW130" s="126">
        <v>478.7</v>
      </c>
      <c r="BX130" s="126">
        <v>481</v>
      </c>
      <c r="BY130" s="126">
        <v>474.9</v>
      </c>
      <c r="BZ130" s="126">
        <v>473.8</v>
      </c>
      <c r="CA130" s="127">
        <v>477.4</v>
      </c>
      <c r="CB130" s="128">
        <v>477.2</v>
      </c>
      <c r="CC130" s="129">
        <v>476.5</v>
      </c>
      <c r="CD130" s="128">
        <v>474</v>
      </c>
      <c r="CE130" s="128">
        <v>475.4</v>
      </c>
      <c r="CF130" s="130">
        <f t="shared" si="21"/>
        <v>-3.7000000000000455</v>
      </c>
      <c r="CG130" s="131">
        <f t="shared" si="22"/>
        <v>-2.9156816390859302E-2</v>
      </c>
      <c r="CH130" s="122">
        <v>535.9</v>
      </c>
      <c r="CI130" s="122">
        <v>531.29999999999995</v>
      </c>
      <c r="CJ130" s="122">
        <v>471.6</v>
      </c>
      <c r="CK130" s="122">
        <v>486.7</v>
      </c>
      <c r="CL130" s="122">
        <v>506.7</v>
      </c>
      <c r="CM130" s="122">
        <v>508.1</v>
      </c>
      <c r="CN130" s="122">
        <v>515.6</v>
      </c>
      <c r="CO130" s="122">
        <v>518.70000000000005</v>
      </c>
      <c r="CP130" s="122">
        <v>517.79999999999995</v>
      </c>
      <c r="CQ130" s="122">
        <v>519.9</v>
      </c>
      <c r="CR130" s="122">
        <v>525.79999999999995</v>
      </c>
      <c r="CS130" s="122">
        <v>528</v>
      </c>
      <c r="CT130" s="122">
        <v>528.20000000000005</v>
      </c>
      <c r="CU130" s="122">
        <v>528.5</v>
      </c>
      <c r="CV130" s="122">
        <v>528.9</v>
      </c>
      <c r="CW130" s="122">
        <v>527.79999999999995</v>
      </c>
      <c r="CX130" s="122">
        <v>531</v>
      </c>
      <c r="CY130" s="122">
        <v>533.4</v>
      </c>
      <c r="CZ130" s="122">
        <v>532.4</v>
      </c>
      <c r="DA130" s="122">
        <v>530.79999999999995</v>
      </c>
      <c r="DB130" s="123">
        <v>530.1</v>
      </c>
      <c r="DC130" s="123">
        <v>530.4</v>
      </c>
      <c r="DD130" s="132">
        <v>531.4</v>
      </c>
      <c r="DE130" s="133">
        <v>533.79999999999995</v>
      </c>
      <c r="DF130" s="133">
        <v>537.20000000000005</v>
      </c>
      <c r="DG130" s="134">
        <v>540.4</v>
      </c>
      <c r="DH130" s="134">
        <v>541.4</v>
      </c>
      <c r="DI130" s="135">
        <v>541.70000000000005</v>
      </c>
      <c r="DJ130" s="134">
        <v>540.4</v>
      </c>
      <c r="DK130" s="136">
        <f t="shared" si="23"/>
        <v>4.5</v>
      </c>
      <c r="DL130" s="124">
        <f t="shared" si="24"/>
        <v>8.3970890091434967E-3</v>
      </c>
      <c r="DM130" s="125">
        <v>154.9</v>
      </c>
      <c r="DN130" s="125">
        <v>154.9</v>
      </c>
      <c r="DO130" s="125">
        <v>150.9</v>
      </c>
      <c r="DP130" s="125">
        <v>151.30000000000001</v>
      </c>
      <c r="DQ130" s="125">
        <v>151.6</v>
      </c>
      <c r="DR130" s="125">
        <v>150.5</v>
      </c>
      <c r="DS130" s="125">
        <v>151.5</v>
      </c>
      <c r="DT130" s="125">
        <v>154.30000000000001</v>
      </c>
      <c r="DU130" s="125">
        <v>153.30000000000001</v>
      </c>
      <c r="DV130" s="125">
        <v>150.69999999999999</v>
      </c>
      <c r="DW130" s="125">
        <v>150.9</v>
      </c>
      <c r="DX130" s="125">
        <v>150.30000000000001</v>
      </c>
      <c r="DY130" s="125">
        <v>150</v>
      </c>
      <c r="DZ130" s="125">
        <v>150.69999999999999</v>
      </c>
      <c r="EA130" s="125">
        <v>150.6</v>
      </c>
      <c r="EB130" s="125">
        <v>150.30000000000001</v>
      </c>
      <c r="EC130" s="125">
        <v>149.30000000000001</v>
      </c>
      <c r="ED130" s="125">
        <v>149.4</v>
      </c>
      <c r="EE130" s="125">
        <v>149.5</v>
      </c>
      <c r="EF130" s="125">
        <v>150.19999999999999</v>
      </c>
      <c r="EG130" s="126">
        <v>150.30000000000001</v>
      </c>
      <c r="EH130" s="126">
        <v>150.6</v>
      </c>
      <c r="EI130" s="127">
        <v>152.6</v>
      </c>
      <c r="EJ130" s="137">
        <v>154</v>
      </c>
      <c r="EK130" s="137">
        <v>154.80000000000001</v>
      </c>
      <c r="EL130" s="138">
        <v>154.6</v>
      </c>
      <c r="EM130" s="138">
        <v>153.5</v>
      </c>
      <c r="EN130" s="138">
        <v>153.30000000000001</v>
      </c>
      <c r="EO130" s="138">
        <v>152.5</v>
      </c>
      <c r="EP130" s="130">
        <f t="shared" si="25"/>
        <v>-2.4000000000000057</v>
      </c>
      <c r="EQ130" s="131">
        <f t="shared" si="26"/>
        <v>-1.5493867010974858E-2</v>
      </c>
      <c r="ER130" s="122">
        <v>324.89999999999998</v>
      </c>
      <c r="ES130" s="122">
        <v>288.89999999999998</v>
      </c>
      <c r="ET130" s="122">
        <v>286.10000000000002</v>
      </c>
      <c r="EU130" s="122">
        <v>287.5</v>
      </c>
      <c r="EV130" s="122">
        <v>296.8</v>
      </c>
      <c r="EW130" s="122">
        <v>297.3</v>
      </c>
      <c r="EX130" s="122">
        <v>300</v>
      </c>
      <c r="EY130" s="122">
        <v>301.10000000000002</v>
      </c>
      <c r="EZ130" s="122">
        <v>306.2</v>
      </c>
      <c r="FA130" s="122">
        <v>313.39999999999998</v>
      </c>
      <c r="FB130" s="122">
        <v>316.5</v>
      </c>
      <c r="FC130" s="122">
        <v>319.10000000000002</v>
      </c>
      <c r="FD130" s="122">
        <v>321.2</v>
      </c>
      <c r="FE130" s="122">
        <v>317.7</v>
      </c>
      <c r="FF130" s="122">
        <v>318.89999999999998</v>
      </c>
      <c r="FG130" s="122">
        <v>320</v>
      </c>
      <c r="FH130" s="122">
        <v>322.39999999999998</v>
      </c>
      <c r="FI130" s="122">
        <v>322.89999999999998</v>
      </c>
      <c r="FJ130" s="122">
        <v>320.2</v>
      </c>
      <c r="FK130" s="122">
        <v>319.39999999999998</v>
      </c>
      <c r="FL130" s="123">
        <v>319.8</v>
      </c>
      <c r="FM130" s="123">
        <v>321.3</v>
      </c>
      <c r="FN130" s="123">
        <v>317.5</v>
      </c>
      <c r="FO130" s="123">
        <v>316.5</v>
      </c>
      <c r="FP130" s="132">
        <v>69.2</v>
      </c>
      <c r="FQ130" s="134">
        <v>321.89999999999998</v>
      </c>
      <c r="FR130" s="134">
        <v>322.10000000000002</v>
      </c>
      <c r="FS130" s="135">
        <v>325.39999999999998</v>
      </c>
      <c r="FT130" s="134">
        <v>328</v>
      </c>
      <c r="FU130" s="139">
        <f t="shared" si="27"/>
        <v>3.1000000000000227</v>
      </c>
      <c r="FV130" s="124">
        <f t="shared" si="28"/>
        <v>9.5413973530317723E-3</v>
      </c>
      <c r="FW130" s="125">
        <v>469.4</v>
      </c>
      <c r="FX130" s="125">
        <v>467.5</v>
      </c>
      <c r="FY130" s="125">
        <v>412.9</v>
      </c>
      <c r="FZ130" s="125">
        <v>421.4</v>
      </c>
      <c r="GA130" s="125">
        <v>434.7</v>
      </c>
      <c r="GB130" s="125">
        <v>443.7</v>
      </c>
      <c r="GC130" s="125">
        <v>444.5</v>
      </c>
      <c r="GD130" s="125">
        <v>439.6</v>
      </c>
      <c r="GE130" s="125">
        <v>435.8</v>
      </c>
      <c r="GF130" s="125">
        <v>446.4</v>
      </c>
      <c r="GG130" s="125">
        <v>448.3</v>
      </c>
      <c r="GH130" s="125">
        <v>447.6</v>
      </c>
      <c r="GI130" s="125">
        <v>446.7</v>
      </c>
      <c r="GJ130" s="125">
        <v>448.8</v>
      </c>
      <c r="GK130" s="125">
        <v>447.8</v>
      </c>
      <c r="GL130" s="125">
        <v>450</v>
      </c>
      <c r="GM130" s="125">
        <v>453</v>
      </c>
      <c r="GN130" s="125">
        <v>456.5</v>
      </c>
      <c r="GO130" s="125">
        <v>450.3</v>
      </c>
      <c r="GP130" s="125">
        <v>445.3</v>
      </c>
      <c r="GQ130" s="126">
        <v>443.3</v>
      </c>
      <c r="GR130" s="126">
        <v>441.5</v>
      </c>
      <c r="GS130" s="127">
        <v>445.1</v>
      </c>
      <c r="GT130" s="137">
        <v>444.4</v>
      </c>
      <c r="GU130" s="137">
        <v>445.3</v>
      </c>
      <c r="GV130" s="138">
        <v>445.2</v>
      </c>
      <c r="GW130" s="138">
        <v>447.3</v>
      </c>
      <c r="GX130" s="138">
        <v>447.8</v>
      </c>
      <c r="GY130" s="138">
        <v>448.3</v>
      </c>
      <c r="GZ130" s="130">
        <f t="shared" si="29"/>
        <v>-21.099999999999966</v>
      </c>
      <c r="HA130" s="131">
        <f t="shared" si="30"/>
        <v>-4.4951001278227452E-2</v>
      </c>
      <c r="HB130" s="122">
        <v>288.10000000000002</v>
      </c>
      <c r="HC130" s="122">
        <v>278</v>
      </c>
      <c r="HD130" s="122">
        <v>121.9</v>
      </c>
      <c r="HE130" s="122">
        <v>149.69999999999999</v>
      </c>
      <c r="HF130" s="122">
        <v>197</v>
      </c>
      <c r="HG130" s="122">
        <v>203</v>
      </c>
      <c r="HH130" s="122">
        <v>208</v>
      </c>
      <c r="HI130" s="122">
        <v>216.7</v>
      </c>
      <c r="HJ130" s="122">
        <v>210.9</v>
      </c>
      <c r="HK130" s="122">
        <v>224.3</v>
      </c>
      <c r="HL130" s="122">
        <v>224</v>
      </c>
      <c r="HM130" s="122">
        <v>225.4</v>
      </c>
      <c r="HN130" s="122">
        <v>227.8</v>
      </c>
      <c r="HO130" s="122">
        <v>233.1</v>
      </c>
      <c r="HP130" s="122">
        <v>236.6</v>
      </c>
      <c r="HQ130" s="122">
        <v>234.9</v>
      </c>
      <c r="HR130" s="122">
        <v>234.5</v>
      </c>
      <c r="HS130" s="122">
        <v>239.4</v>
      </c>
      <c r="HT130" s="122">
        <v>242</v>
      </c>
      <c r="HU130" s="122">
        <v>244.8</v>
      </c>
      <c r="HV130" s="123">
        <v>253.4</v>
      </c>
      <c r="HW130" s="123">
        <v>261.10000000000002</v>
      </c>
      <c r="HX130" s="132">
        <v>268.7</v>
      </c>
      <c r="HY130" s="133">
        <v>270.5</v>
      </c>
      <c r="HZ130" s="133">
        <v>277.89999999999998</v>
      </c>
      <c r="IA130" s="134">
        <v>273.3</v>
      </c>
      <c r="IB130" s="134">
        <v>275.5</v>
      </c>
      <c r="IC130" s="134">
        <v>273</v>
      </c>
      <c r="ID130" s="134">
        <v>268.5</v>
      </c>
      <c r="IE130" s="139">
        <f t="shared" si="31"/>
        <v>-19.600000000000023</v>
      </c>
      <c r="IF130" s="124">
        <f t="shared" si="32"/>
        <v>-6.803193335647352E-2</v>
      </c>
      <c r="IG130" s="125">
        <v>414</v>
      </c>
      <c r="IH130" s="125">
        <v>406</v>
      </c>
      <c r="II130" s="125">
        <v>352.1</v>
      </c>
      <c r="IJ130" s="125">
        <v>355.4</v>
      </c>
      <c r="IK130" s="125">
        <v>359.5</v>
      </c>
      <c r="IL130" s="125">
        <v>364.3</v>
      </c>
      <c r="IM130" s="125">
        <v>381.5</v>
      </c>
      <c r="IN130" s="125">
        <v>390.8</v>
      </c>
      <c r="IO130" s="125">
        <v>378.6</v>
      </c>
      <c r="IP130" s="125">
        <v>379.8</v>
      </c>
      <c r="IQ130" s="125">
        <v>378.2</v>
      </c>
      <c r="IR130" s="125">
        <v>382.5</v>
      </c>
      <c r="IS130" s="125">
        <v>379.2</v>
      </c>
      <c r="IT130" s="125">
        <v>381.1</v>
      </c>
      <c r="IU130" s="125">
        <v>382.3</v>
      </c>
      <c r="IV130" s="125">
        <v>383</v>
      </c>
      <c r="IW130" s="125">
        <v>385.5</v>
      </c>
      <c r="IX130" s="125">
        <v>389.7</v>
      </c>
      <c r="IY130" s="125">
        <v>387.4</v>
      </c>
      <c r="IZ130" s="140">
        <v>388.3</v>
      </c>
      <c r="JA130" s="137">
        <v>384.9</v>
      </c>
      <c r="JB130" s="137">
        <v>381.1</v>
      </c>
      <c r="JC130" s="137">
        <v>389.4</v>
      </c>
      <c r="JD130" s="137">
        <v>392.1</v>
      </c>
      <c r="JE130" s="137">
        <v>390.1</v>
      </c>
      <c r="JF130" s="138">
        <v>390.8</v>
      </c>
      <c r="JG130" s="138">
        <v>391.2</v>
      </c>
      <c r="JH130" s="138">
        <v>391.8</v>
      </c>
      <c r="JI130" s="138">
        <v>391.7</v>
      </c>
      <c r="JJ130" s="128">
        <f t="shared" si="33"/>
        <v>-22.300000000000011</v>
      </c>
      <c r="JK130" s="141">
        <f t="shared" si="34"/>
        <v>-5.3864734299516936E-2</v>
      </c>
    </row>
    <row r="131" spans="1:271" ht="15.95" thickBot="1">
      <c r="A131" s="113" t="s">
        <v>140</v>
      </c>
      <c r="B131" s="114">
        <v>288.60000000000002</v>
      </c>
      <c r="C131" s="114">
        <v>262.39999999999998</v>
      </c>
      <c r="D131" s="114">
        <v>263.8</v>
      </c>
      <c r="E131" s="114">
        <v>266.3</v>
      </c>
      <c r="F131" s="114">
        <v>269.3</v>
      </c>
      <c r="G131" s="114">
        <v>272.5</v>
      </c>
      <c r="H131" s="114">
        <v>275.60000000000002</v>
      </c>
      <c r="I131" s="114">
        <v>273.2</v>
      </c>
      <c r="J131" s="114">
        <v>273.7</v>
      </c>
      <c r="K131" s="115">
        <v>273.8</v>
      </c>
      <c r="L131" s="115">
        <v>274.3</v>
      </c>
      <c r="M131" s="116">
        <v>275.60000000000002</v>
      </c>
      <c r="N131" s="116">
        <v>272.7</v>
      </c>
      <c r="O131" s="116">
        <v>273</v>
      </c>
      <c r="P131" s="116">
        <v>272.7</v>
      </c>
      <c r="Q131" s="117">
        <v>273.89999999999998</v>
      </c>
      <c r="R131" s="117">
        <v>274.5</v>
      </c>
      <c r="S131" s="117">
        <v>282.60000000000002</v>
      </c>
      <c r="T131" s="117">
        <v>283.10000000000002</v>
      </c>
      <c r="U131" s="118">
        <v>285.60000000000002</v>
      </c>
      <c r="V131" s="119">
        <v>285.3</v>
      </c>
      <c r="W131" s="119">
        <v>285.60000000000002</v>
      </c>
      <c r="X131" s="120">
        <v>283</v>
      </c>
      <c r="Y131" s="119">
        <v>283.7</v>
      </c>
      <c r="Z131" s="121">
        <f t="shared" si="18"/>
        <v>-4.9000000000000341</v>
      </c>
      <c r="AA131" s="122">
        <v>22.9</v>
      </c>
      <c r="AB131" s="122">
        <v>22</v>
      </c>
      <c r="AC131" s="122">
        <v>21.6</v>
      </c>
      <c r="AD131" s="122">
        <v>22.3</v>
      </c>
      <c r="AE131" s="122">
        <v>22.8</v>
      </c>
      <c r="AF131" s="122">
        <v>22.7</v>
      </c>
      <c r="AG131" s="122">
        <v>22.7</v>
      </c>
      <c r="AH131" s="122">
        <v>22.9</v>
      </c>
      <c r="AI131" s="122">
        <v>20.7</v>
      </c>
      <c r="AJ131" s="122">
        <v>20.2</v>
      </c>
      <c r="AK131" s="122">
        <v>19.8</v>
      </c>
      <c r="AL131" s="122">
        <v>19.7</v>
      </c>
      <c r="AM131" s="122">
        <v>19.5</v>
      </c>
      <c r="AN131" s="122">
        <v>19.399999999999999</v>
      </c>
      <c r="AO131" s="122">
        <v>19.5</v>
      </c>
      <c r="AP131" s="122">
        <v>19.100000000000001</v>
      </c>
      <c r="AQ131" s="122">
        <v>19.399999999999999</v>
      </c>
      <c r="AR131" s="123">
        <v>19.600000000000001</v>
      </c>
      <c r="AS131" s="123">
        <v>20.100000000000001</v>
      </c>
      <c r="AT131" s="123">
        <v>22.7</v>
      </c>
      <c r="AU131" s="123">
        <v>22.7</v>
      </c>
      <c r="AV131" s="123">
        <v>23.4</v>
      </c>
      <c r="AW131" s="123">
        <v>23.1</v>
      </c>
      <c r="AX131" s="123">
        <v>23</v>
      </c>
      <c r="AY131" s="123">
        <v>22.4</v>
      </c>
      <c r="AZ131" s="123">
        <v>21.9</v>
      </c>
      <c r="BA131" s="122">
        <f t="shared" si="19"/>
        <v>-1</v>
      </c>
      <c r="BB131" s="124">
        <f t="shared" si="20"/>
        <v>-4.3668122270742363E-2</v>
      </c>
      <c r="BC131" s="125">
        <v>9.9</v>
      </c>
      <c r="BD131" s="125">
        <v>10.1</v>
      </c>
      <c r="BE131" s="125">
        <v>10.1</v>
      </c>
      <c r="BF131" s="125">
        <v>10.1</v>
      </c>
      <c r="BG131" s="125">
        <v>10.3</v>
      </c>
      <c r="BH131" s="125">
        <v>10.1</v>
      </c>
      <c r="BI131" s="125">
        <v>10.199999999999999</v>
      </c>
      <c r="BJ131" s="125">
        <v>10.3</v>
      </c>
      <c r="BK131" s="125">
        <v>9.9</v>
      </c>
      <c r="BL131" s="125">
        <v>9.3000000000000007</v>
      </c>
      <c r="BM131" s="125">
        <v>9.1999999999999993</v>
      </c>
      <c r="BN131" s="125">
        <v>9.4</v>
      </c>
      <c r="BO131" s="125">
        <v>9.6</v>
      </c>
      <c r="BP131" s="125">
        <v>9.6</v>
      </c>
      <c r="BQ131" s="125">
        <v>9.8000000000000007</v>
      </c>
      <c r="BR131" s="125">
        <v>9.6</v>
      </c>
      <c r="BS131" s="125">
        <v>9.6999999999999993</v>
      </c>
      <c r="BT131" s="125">
        <v>9.9</v>
      </c>
      <c r="BU131" s="125">
        <v>9.6999999999999993</v>
      </c>
      <c r="BV131" s="125">
        <v>9.8000000000000007</v>
      </c>
      <c r="BW131" s="126">
        <v>9.6999999999999993</v>
      </c>
      <c r="BX131" s="126">
        <v>9.6</v>
      </c>
      <c r="BY131" s="126">
        <v>9.8000000000000007</v>
      </c>
      <c r="BZ131" s="126">
        <v>9.8000000000000007</v>
      </c>
      <c r="CA131" s="127">
        <v>9.8000000000000007</v>
      </c>
      <c r="CB131" s="128">
        <v>9.9</v>
      </c>
      <c r="CC131" s="129">
        <v>9.9</v>
      </c>
      <c r="CD131" s="128">
        <v>9.8000000000000007</v>
      </c>
      <c r="CE131" s="128">
        <v>9.8000000000000007</v>
      </c>
      <c r="CF131" s="130">
        <f t="shared" si="21"/>
        <v>-9.9999999999999645E-2</v>
      </c>
      <c r="CG131" s="131">
        <f t="shared" si="22"/>
        <v>-4.3668122270742208E-3</v>
      </c>
      <c r="CH131" s="122">
        <v>51.7</v>
      </c>
      <c r="CI131" s="122">
        <v>52</v>
      </c>
      <c r="CJ131" s="122">
        <v>49.9</v>
      </c>
      <c r="CK131" s="122">
        <v>50.7</v>
      </c>
      <c r="CL131" s="122">
        <v>51.6</v>
      </c>
      <c r="CM131" s="122">
        <v>51.4</v>
      </c>
      <c r="CN131" s="122">
        <v>51.7</v>
      </c>
      <c r="CO131" s="122">
        <v>51.7</v>
      </c>
      <c r="CP131" s="122">
        <v>52.2</v>
      </c>
      <c r="CQ131" s="122">
        <v>50.8</v>
      </c>
      <c r="CR131" s="122">
        <v>50.8</v>
      </c>
      <c r="CS131" s="122">
        <v>50.8</v>
      </c>
      <c r="CT131" s="122">
        <v>51.3</v>
      </c>
      <c r="CU131" s="122">
        <v>51</v>
      </c>
      <c r="CV131" s="122">
        <v>51.4</v>
      </c>
      <c r="CW131" s="122">
        <v>50.6</v>
      </c>
      <c r="CX131" s="122">
        <v>50.8</v>
      </c>
      <c r="CY131" s="122">
        <v>50.6</v>
      </c>
      <c r="CZ131" s="122">
        <v>50.7</v>
      </c>
      <c r="DA131" s="122">
        <v>51.1</v>
      </c>
      <c r="DB131" s="123">
        <v>51.9</v>
      </c>
      <c r="DC131" s="123">
        <v>52</v>
      </c>
      <c r="DD131" s="132">
        <v>51.7</v>
      </c>
      <c r="DE131" s="133">
        <v>51.6</v>
      </c>
      <c r="DF131" s="133">
        <v>52.1</v>
      </c>
      <c r="DG131" s="134">
        <v>52.1</v>
      </c>
      <c r="DH131" s="134">
        <v>51.9</v>
      </c>
      <c r="DI131" s="135">
        <v>51.3</v>
      </c>
      <c r="DJ131" s="134">
        <v>51.2</v>
      </c>
      <c r="DK131" s="136">
        <f t="shared" si="23"/>
        <v>-0.5</v>
      </c>
      <c r="DL131" s="124">
        <f t="shared" si="24"/>
        <v>-9.6711798839458404E-3</v>
      </c>
      <c r="DM131" s="125">
        <v>11.2</v>
      </c>
      <c r="DN131" s="125">
        <v>11.3</v>
      </c>
      <c r="DO131" s="125">
        <v>11</v>
      </c>
      <c r="DP131" s="125">
        <v>10.8</v>
      </c>
      <c r="DQ131" s="125">
        <v>10.6</v>
      </c>
      <c r="DR131" s="125">
        <v>10.7</v>
      </c>
      <c r="DS131" s="125">
        <v>10.6</v>
      </c>
      <c r="DT131" s="125">
        <v>10.6</v>
      </c>
      <c r="DU131" s="125">
        <v>10.6</v>
      </c>
      <c r="DV131" s="125">
        <v>10.5</v>
      </c>
      <c r="DW131" s="125">
        <v>11</v>
      </c>
      <c r="DX131" s="125">
        <v>10.9</v>
      </c>
      <c r="DY131" s="125">
        <v>11</v>
      </c>
      <c r="DZ131" s="125">
        <v>11</v>
      </c>
      <c r="EA131" s="125">
        <v>10.8</v>
      </c>
      <c r="EB131" s="125">
        <v>10.7</v>
      </c>
      <c r="EC131" s="125">
        <v>10.9</v>
      </c>
      <c r="ED131" s="125">
        <v>10.8</v>
      </c>
      <c r="EE131" s="125">
        <v>10.9</v>
      </c>
      <c r="EF131" s="125">
        <v>10.9</v>
      </c>
      <c r="EG131" s="126">
        <v>11</v>
      </c>
      <c r="EH131" s="126">
        <v>11</v>
      </c>
      <c r="EI131" s="127">
        <v>11.3</v>
      </c>
      <c r="EJ131" s="137">
        <v>11.4</v>
      </c>
      <c r="EK131" s="137">
        <v>11.4</v>
      </c>
      <c r="EL131" s="138">
        <v>11.3</v>
      </c>
      <c r="EM131" s="138">
        <v>11.2</v>
      </c>
      <c r="EN131" s="138">
        <v>11.1</v>
      </c>
      <c r="EO131" s="138">
        <v>11.2</v>
      </c>
      <c r="EP131" s="130">
        <f t="shared" si="25"/>
        <v>0</v>
      </c>
      <c r="EQ131" s="131">
        <f t="shared" si="26"/>
        <v>0</v>
      </c>
      <c r="ER131" s="122">
        <v>19.100000000000001</v>
      </c>
      <c r="ES131" s="122">
        <v>17.7</v>
      </c>
      <c r="ET131" s="122">
        <v>17.399999999999999</v>
      </c>
      <c r="EU131" s="122">
        <v>17.7</v>
      </c>
      <c r="EV131" s="122">
        <v>17.600000000000001</v>
      </c>
      <c r="EW131" s="122">
        <v>17.600000000000001</v>
      </c>
      <c r="EX131" s="122">
        <v>17.3</v>
      </c>
      <c r="EY131" s="122">
        <v>17.2</v>
      </c>
      <c r="EZ131" s="122">
        <v>17.3</v>
      </c>
      <c r="FA131" s="122">
        <v>18.5</v>
      </c>
      <c r="FB131" s="122">
        <v>18.600000000000001</v>
      </c>
      <c r="FC131" s="122">
        <v>18.7</v>
      </c>
      <c r="FD131" s="122">
        <v>18.8</v>
      </c>
      <c r="FE131" s="122">
        <v>18.7</v>
      </c>
      <c r="FF131" s="122">
        <v>19</v>
      </c>
      <c r="FG131" s="122">
        <v>19.100000000000001</v>
      </c>
      <c r="FH131" s="122">
        <v>18.899999999999999</v>
      </c>
      <c r="FI131" s="122">
        <v>18.7</v>
      </c>
      <c r="FJ131" s="122">
        <v>18.899999999999999</v>
      </c>
      <c r="FK131" s="122">
        <v>19</v>
      </c>
      <c r="FL131" s="123">
        <v>19.100000000000001</v>
      </c>
      <c r="FM131" s="123">
        <v>18.899999999999999</v>
      </c>
      <c r="FN131" s="123">
        <v>20.100000000000001</v>
      </c>
      <c r="FO131" s="123">
        <v>20.2</v>
      </c>
      <c r="FP131" s="132">
        <v>321.7</v>
      </c>
      <c r="FQ131" s="134">
        <v>20.7</v>
      </c>
      <c r="FR131" s="134">
        <v>20.5</v>
      </c>
      <c r="FS131" s="135">
        <v>20.399999999999999</v>
      </c>
      <c r="FT131" s="134">
        <v>20.100000000000001</v>
      </c>
      <c r="FU131" s="139">
        <f t="shared" si="27"/>
        <v>1</v>
      </c>
      <c r="FV131" s="124">
        <f t="shared" si="28"/>
        <v>5.235602094240837E-2</v>
      </c>
      <c r="FW131" s="125">
        <v>29</v>
      </c>
      <c r="FX131" s="125">
        <v>29.1</v>
      </c>
      <c r="FY131" s="125">
        <v>26.6</v>
      </c>
      <c r="FZ131" s="125">
        <v>27.5</v>
      </c>
      <c r="GA131" s="125">
        <v>28.2</v>
      </c>
      <c r="GB131" s="125">
        <v>28.2</v>
      </c>
      <c r="GC131" s="125">
        <v>28.5</v>
      </c>
      <c r="GD131" s="125">
        <v>28.5</v>
      </c>
      <c r="GE131" s="125">
        <v>28.9</v>
      </c>
      <c r="GF131" s="125">
        <v>28.7</v>
      </c>
      <c r="GG131" s="125">
        <v>28.7</v>
      </c>
      <c r="GH131" s="125">
        <v>28.5</v>
      </c>
      <c r="GI131" s="125">
        <v>28.1</v>
      </c>
      <c r="GJ131" s="125">
        <v>28.1</v>
      </c>
      <c r="GK131" s="125">
        <v>28</v>
      </c>
      <c r="GL131" s="125">
        <v>27.9</v>
      </c>
      <c r="GM131" s="125">
        <v>27.9</v>
      </c>
      <c r="GN131" s="125">
        <v>27.7</v>
      </c>
      <c r="GO131" s="125">
        <v>27.8</v>
      </c>
      <c r="GP131" s="125">
        <v>28.3</v>
      </c>
      <c r="GQ131" s="126">
        <v>27.9</v>
      </c>
      <c r="GR131" s="126">
        <v>28</v>
      </c>
      <c r="GS131" s="127">
        <v>28.6</v>
      </c>
      <c r="GT131" s="137">
        <v>28.6</v>
      </c>
      <c r="GU131" s="137">
        <v>28.9</v>
      </c>
      <c r="GV131" s="138">
        <v>28.7</v>
      </c>
      <c r="GW131" s="138">
        <v>28.6</v>
      </c>
      <c r="GX131" s="138">
        <v>28.9</v>
      </c>
      <c r="GY131" s="138">
        <v>29</v>
      </c>
      <c r="GZ131" s="130">
        <f t="shared" si="29"/>
        <v>0</v>
      </c>
      <c r="HA131" s="131">
        <f t="shared" si="30"/>
        <v>0</v>
      </c>
      <c r="HB131" s="122">
        <v>37.5</v>
      </c>
      <c r="HC131" s="122">
        <v>36.1</v>
      </c>
      <c r="HD131" s="122">
        <v>24.1</v>
      </c>
      <c r="HE131" s="122">
        <v>26.6</v>
      </c>
      <c r="HF131" s="122">
        <v>27.8</v>
      </c>
      <c r="HG131" s="122">
        <v>28.5</v>
      </c>
      <c r="HH131" s="122">
        <v>29.8</v>
      </c>
      <c r="HI131" s="122">
        <v>31.2</v>
      </c>
      <c r="HJ131" s="122">
        <v>34.4</v>
      </c>
      <c r="HK131" s="122">
        <v>36.200000000000003</v>
      </c>
      <c r="HL131" s="122">
        <v>35.799999999999997</v>
      </c>
      <c r="HM131" s="122">
        <v>35.6</v>
      </c>
      <c r="HN131" s="122">
        <v>36.200000000000003</v>
      </c>
      <c r="HO131" s="122">
        <v>36.9</v>
      </c>
      <c r="HP131" s="122">
        <v>37.700000000000003</v>
      </c>
      <c r="HQ131" s="122">
        <v>35.6</v>
      </c>
      <c r="HR131" s="122">
        <v>34.6</v>
      </c>
      <c r="HS131" s="122">
        <v>34.5</v>
      </c>
      <c r="HT131" s="122">
        <v>34</v>
      </c>
      <c r="HU131" s="122">
        <v>34.700000000000003</v>
      </c>
      <c r="HV131" s="123">
        <v>36.1</v>
      </c>
      <c r="HW131" s="123">
        <v>36.700000000000003</v>
      </c>
      <c r="HX131" s="132">
        <v>37.799999999999997</v>
      </c>
      <c r="HY131" s="133">
        <v>37.700000000000003</v>
      </c>
      <c r="HZ131" s="133">
        <v>38</v>
      </c>
      <c r="IA131" s="134">
        <v>37.9</v>
      </c>
      <c r="IB131" s="134">
        <v>38.1</v>
      </c>
      <c r="IC131" s="134">
        <v>37.299999999999997</v>
      </c>
      <c r="ID131" s="134">
        <v>37.6</v>
      </c>
      <c r="IE131" s="139">
        <f t="shared" si="31"/>
        <v>0.10000000000000142</v>
      </c>
      <c r="IF131" s="124">
        <f t="shared" si="32"/>
        <v>2.6666666666667047E-3</v>
      </c>
      <c r="IG131" s="125">
        <v>68.099999999999994</v>
      </c>
      <c r="IH131" s="125">
        <v>68.5</v>
      </c>
      <c r="II131" s="125">
        <v>66.8</v>
      </c>
      <c r="IJ131" s="125">
        <v>64.7</v>
      </c>
      <c r="IK131" s="125">
        <v>64.599999999999994</v>
      </c>
      <c r="IL131" s="125">
        <v>67.7</v>
      </c>
      <c r="IM131" s="125">
        <v>68</v>
      </c>
      <c r="IN131" s="125">
        <v>67.599999999999994</v>
      </c>
      <c r="IO131" s="125">
        <v>67</v>
      </c>
      <c r="IP131" s="125">
        <v>66.2</v>
      </c>
      <c r="IQ131" s="125">
        <v>66</v>
      </c>
      <c r="IR131" s="125">
        <v>66</v>
      </c>
      <c r="IS131" s="125">
        <v>65.8</v>
      </c>
      <c r="IT131" s="125">
        <v>65.900000000000006</v>
      </c>
      <c r="IU131" s="125">
        <v>65.7</v>
      </c>
      <c r="IV131" s="125">
        <v>65.900000000000006</v>
      </c>
      <c r="IW131" s="125">
        <v>66</v>
      </c>
      <c r="IX131" s="125">
        <v>66.599999999999994</v>
      </c>
      <c r="IY131" s="125">
        <v>66.099999999999994</v>
      </c>
      <c r="IZ131" s="140">
        <v>65.5</v>
      </c>
      <c r="JA131" s="137">
        <v>64.7</v>
      </c>
      <c r="JB131" s="137">
        <v>64.599999999999994</v>
      </c>
      <c r="JC131" s="137">
        <v>67</v>
      </c>
      <c r="JD131" s="137">
        <v>67</v>
      </c>
      <c r="JE131" s="137">
        <v>67</v>
      </c>
      <c r="JF131" s="138">
        <v>67</v>
      </c>
      <c r="JG131" s="138">
        <v>67.099999999999994</v>
      </c>
      <c r="JH131" s="138">
        <v>67.099999999999994</v>
      </c>
      <c r="JI131" s="138">
        <v>66.599999999999994</v>
      </c>
      <c r="JJ131" s="128">
        <f t="shared" si="33"/>
        <v>-1.5</v>
      </c>
      <c r="JK131" s="141">
        <f t="shared" si="34"/>
        <v>-2.2026431718061675E-2</v>
      </c>
    </row>
    <row r="132" spans="1:271" ht="15.95" thickBot="1">
      <c r="M132" s="155"/>
      <c r="N132" s="155"/>
      <c r="O132" s="116"/>
      <c r="P132" s="116"/>
      <c r="Q132" s="156"/>
      <c r="R132" s="156">
        <v>0</v>
      </c>
      <c r="S132" s="156"/>
      <c r="T132" s="156"/>
      <c r="U132" s="156"/>
      <c r="V132" s="119"/>
      <c r="W132" s="119"/>
      <c r="X132" s="120"/>
      <c r="Y132" s="119"/>
      <c r="Z132" s="121">
        <f t="shared" si="18"/>
        <v>0</v>
      </c>
      <c r="AA132"/>
      <c r="AB132"/>
      <c r="AC132"/>
      <c r="AD132"/>
      <c r="AE132"/>
      <c r="AO132" s="122"/>
      <c r="AP132" s="122"/>
      <c r="AQ132" s="122"/>
      <c r="AR132" s="157">
        <v>0</v>
      </c>
      <c r="AS132" s="157">
        <v>0</v>
      </c>
      <c r="AT132" s="158"/>
      <c r="AU132" s="158"/>
      <c r="AV132" s="158"/>
      <c r="AW132" s="158"/>
      <c r="AX132" s="158"/>
      <c r="AY132" s="158"/>
      <c r="AZ132" s="158"/>
      <c r="BA132" s="122">
        <f t="shared" si="19"/>
        <v>0</v>
      </c>
      <c r="BB132" s="159"/>
      <c r="BG132"/>
      <c r="BH132"/>
      <c r="BI132"/>
      <c r="BT132" s="125"/>
      <c r="BU132" s="125"/>
      <c r="BV132" s="125"/>
      <c r="BW132" s="160">
        <v>0</v>
      </c>
      <c r="BX132" s="160">
        <v>0</v>
      </c>
      <c r="BY132" s="160"/>
      <c r="BZ132" s="161"/>
      <c r="CA132" s="161"/>
      <c r="CB132" s="128"/>
      <c r="CC132" s="129"/>
      <c r="CD132" s="128"/>
      <c r="CE132" s="128"/>
      <c r="CF132" s="130">
        <f t="shared" si="21"/>
        <v>0</v>
      </c>
      <c r="CG132" s="74"/>
      <c r="CY132" s="122"/>
      <c r="CZ132" s="122"/>
      <c r="DA132" s="122"/>
      <c r="DB132" s="157">
        <v>0</v>
      </c>
      <c r="DC132" s="157">
        <v>0</v>
      </c>
      <c r="DD132" s="158"/>
      <c r="DE132" s="162"/>
      <c r="DF132" s="162"/>
      <c r="DG132" s="134"/>
      <c r="DH132" s="134"/>
      <c r="DI132" s="135"/>
      <c r="DJ132" s="134"/>
      <c r="DK132" s="136">
        <f t="shared" si="23"/>
        <v>0</v>
      </c>
      <c r="DL132" s="159"/>
      <c r="ED132" s="125"/>
      <c r="EE132" s="125"/>
      <c r="EF132" s="125"/>
      <c r="EG132" s="160">
        <v>0</v>
      </c>
      <c r="EH132" s="160">
        <v>0</v>
      </c>
      <c r="EI132" s="161"/>
      <c r="EJ132" s="163"/>
      <c r="EK132" s="163"/>
      <c r="EL132" s="138"/>
      <c r="EM132" s="138"/>
      <c r="EN132" s="138"/>
      <c r="EO132" s="138"/>
      <c r="EP132" s="130">
        <f t="shared" si="25"/>
        <v>0</v>
      </c>
      <c r="EQ132" s="74"/>
      <c r="FI132" s="122"/>
      <c r="FJ132" s="122"/>
      <c r="FK132" s="122"/>
      <c r="FL132" s="157">
        <v>0</v>
      </c>
      <c r="FM132" s="157">
        <v>0</v>
      </c>
      <c r="FN132" s="157"/>
      <c r="FO132" s="158"/>
      <c r="FP132" s="158">
        <v>20.100000000000001</v>
      </c>
      <c r="FQ132" s="134"/>
      <c r="FR132" s="134"/>
      <c r="FS132" s="135"/>
      <c r="FT132" s="134"/>
      <c r="FU132" s="139">
        <f t="shared" si="27"/>
        <v>0</v>
      </c>
      <c r="FV132" s="159"/>
      <c r="GN132" s="125"/>
      <c r="GO132" s="125"/>
      <c r="GP132" s="125"/>
      <c r="GQ132" s="160">
        <v>0</v>
      </c>
      <c r="GR132" s="160">
        <v>0</v>
      </c>
      <c r="GS132" s="160"/>
      <c r="GT132" s="164"/>
      <c r="GU132" s="164"/>
      <c r="GV132" s="138"/>
      <c r="GW132" s="138"/>
      <c r="GX132" s="138"/>
      <c r="GY132" s="138"/>
      <c r="GZ132" s="130">
        <f t="shared" si="29"/>
        <v>0</v>
      </c>
      <c r="HA132" s="74"/>
      <c r="HS132" s="122"/>
      <c r="HT132" s="122"/>
      <c r="HU132" s="122"/>
      <c r="HV132" s="157">
        <v>0</v>
      </c>
      <c r="HW132" s="157">
        <v>0</v>
      </c>
      <c r="HX132" s="157"/>
      <c r="HY132" s="165"/>
      <c r="HZ132" s="165"/>
      <c r="IA132" s="134"/>
      <c r="IB132" s="134"/>
      <c r="IC132" s="134"/>
      <c r="ID132" s="134"/>
      <c r="IE132" s="139">
        <f t="shared" si="31"/>
        <v>0</v>
      </c>
      <c r="IF132" s="159"/>
      <c r="IX132" s="125"/>
      <c r="IY132" s="125"/>
      <c r="IZ132" s="140"/>
      <c r="JA132" s="166">
        <v>0</v>
      </c>
      <c r="JB132" s="166">
        <v>0</v>
      </c>
      <c r="JC132" s="166"/>
      <c r="JD132" s="164"/>
      <c r="JE132" s="164"/>
      <c r="JF132" s="138"/>
      <c r="JG132" s="138"/>
      <c r="JH132" s="138"/>
      <c r="JI132" s="138"/>
      <c r="JJ132" s="128">
        <f t="shared" si="33"/>
        <v>0</v>
      </c>
      <c r="JK132" s="167"/>
    </row>
    <row r="133" spans="1:271" ht="15.95" thickBot="1">
      <c r="A133" s="113" t="s">
        <v>164</v>
      </c>
      <c r="B133" s="114">
        <v>883.5</v>
      </c>
      <c r="C133" s="114">
        <v>765.4</v>
      </c>
      <c r="D133" s="114">
        <v>780.7</v>
      </c>
      <c r="E133" s="114">
        <v>803.1</v>
      </c>
      <c r="F133" s="114">
        <v>805.5</v>
      </c>
      <c r="G133" s="114">
        <v>819.2</v>
      </c>
      <c r="H133" s="114">
        <v>820.6</v>
      </c>
      <c r="I133" s="114">
        <v>840.1</v>
      </c>
      <c r="J133" s="114">
        <v>837.3</v>
      </c>
      <c r="K133" s="115">
        <v>848.8</v>
      </c>
      <c r="L133" s="115">
        <v>851.6</v>
      </c>
      <c r="M133" s="116">
        <v>851.6</v>
      </c>
      <c r="N133" s="116">
        <v>850.9</v>
      </c>
      <c r="O133" s="116">
        <v>858.5</v>
      </c>
      <c r="P133" s="116">
        <v>860.7</v>
      </c>
      <c r="Q133" s="117">
        <v>862.8</v>
      </c>
      <c r="R133" s="117">
        <v>867.5</v>
      </c>
      <c r="S133" s="117">
        <v>891.7</v>
      </c>
      <c r="T133" s="117">
        <v>900.2</v>
      </c>
      <c r="U133" s="118">
        <v>906.2</v>
      </c>
      <c r="V133" s="119">
        <v>910.2</v>
      </c>
      <c r="W133" s="119">
        <v>914.2</v>
      </c>
      <c r="X133" s="120">
        <v>916.6</v>
      </c>
      <c r="Y133" s="119">
        <v>912.9</v>
      </c>
      <c r="Z133" s="121">
        <f t="shared" si="18"/>
        <v>29.399999999999977</v>
      </c>
      <c r="AA133" s="122">
        <v>27.9</v>
      </c>
      <c r="AB133" s="122">
        <v>25.3</v>
      </c>
      <c r="AC133" s="122">
        <v>14.9</v>
      </c>
      <c r="AD133" s="122">
        <v>18.2</v>
      </c>
      <c r="AE133" s="122">
        <v>19.5</v>
      </c>
      <c r="AF133" s="122">
        <v>19.2</v>
      </c>
      <c r="AG133" s="122">
        <v>19.5</v>
      </c>
      <c r="AH133" s="122">
        <v>20.3</v>
      </c>
      <c r="AI133" s="122">
        <v>27.4</v>
      </c>
      <c r="AJ133" s="122">
        <v>29.7</v>
      </c>
      <c r="AK133" s="122">
        <v>29.7</v>
      </c>
      <c r="AL133" s="122">
        <v>29.8</v>
      </c>
      <c r="AM133" s="122">
        <v>28.7</v>
      </c>
      <c r="AN133" s="122">
        <v>28.4</v>
      </c>
      <c r="AO133" s="122">
        <v>29.2</v>
      </c>
      <c r="AP133" s="122">
        <v>29.4</v>
      </c>
      <c r="AQ133" s="122">
        <v>30</v>
      </c>
      <c r="AR133" s="123">
        <v>30.5</v>
      </c>
      <c r="AS133" s="123">
        <v>30.3</v>
      </c>
      <c r="AT133" s="123">
        <v>28.9</v>
      </c>
      <c r="AU133" s="123">
        <v>30.7</v>
      </c>
      <c r="AV133" s="123">
        <v>30.9</v>
      </c>
      <c r="AW133" s="123">
        <v>30.8</v>
      </c>
      <c r="AX133" s="123">
        <v>30.9</v>
      </c>
      <c r="AY133" s="123">
        <v>31</v>
      </c>
      <c r="AZ133" s="123">
        <v>31</v>
      </c>
      <c r="BA133" s="122">
        <f t="shared" si="19"/>
        <v>3.1000000000000014</v>
      </c>
      <c r="BB133" s="124">
        <f>BA133/AA133</f>
        <v>0.11111111111111117</v>
      </c>
      <c r="BC133" s="125">
        <v>75.7</v>
      </c>
      <c r="BD133" s="125">
        <v>74.900000000000006</v>
      </c>
      <c r="BE133" s="125">
        <v>75.099999999999994</v>
      </c>
      <c r="BF133" s="125">
        <v>69.8</v>
      </c>
      <c r="BG133" s="125">
        <v>74.599999999999994</v>
      </c>
      <c r="BH133" s="125">
        <v>74.400000000000006</v>
      </c>
      <c r="BI133" s="125">
        <v>75.099999999999994</v>
      </c>
      <c r="BJ133" s="125">
        <v>75.3</v>
      </c>
      <c r="BK133" s="125">
        <v>75.900000000000006</v>
      </c>
      <c r="BL133" s="125">
        <v>76.2</v>
      </c>
      <c r="BM133" s="125">
        <v>76.3</v>
      </c>
      <c r="BN133" s="125">
        <v>76.7</v>
      </c>
      <c r="BO133" s="125">
        <v>77.3</v>
      </c>
      <c r="BP133" s="125">
        <v>77.7</v>
      </c>
      <c r="BQ133" s="125">
        <v>78.099999999999994</v>
      </c>
      <c r="BR133" s="125">
        <v>77.900000000000006</v>
      </c>
      <c r="BS133" s="125">
        <v>77.599999999999994</v>
      </c>
      <c r="BT133" s="125">
        <v>78.099999999999994</v>
      </c>
      <c r="BU133" s="125">
        <v>78</v>
      </c>
      <c r="BV133" s="125">
        <v>78.2</v>
      </c>
      <c r="BW133" s="126">
        <v>79.3</v>
      </c>
      <c r="BX133" s="126">
        <v>79.3</v>
      </c>
      <c r="BY133" s="126">
        <v>79.599999999999994</v>
      </c>
      <c r="BZ133" s="126">
        <v>80.400000000000006</v>
      </c>
      <c r="CA133" s="127">
        <v>81.7</v>
      </c>
      <c r="CB133" s="128">
        <v>81.7</v>
      </c>
      <c r="CC133" s="129">
        <v>82.5</v>
      </c>
      <c r="CD133" s="128">
        <v>82.8</v>
      </c>
      <c r="CE133" s="128">
        <v>83.4</v>
      </c>
      <c r="CF133" s="130">
        <f t="shared" si="21"/>
        <v>7.7000000000000028</v>
      </c>
      <c r="CG133" s="131">
        <f>CF133/AA133</f>
        <v>0.27598566308243738</v>
      </c>
      <c r="CH133" s="122">
        <v>173.5</v>
      </c>
      <c r="CI133" s="122">
        <v>173.8</v>
      </c>
      <c r="CJ133" s="122">
        <v>132.1</v>
      </c>
      <c r="CK133" s="122">
        <v>145.9</v>
      </c>
      <c r="CL133" s="122">
        <v>152.4</v>
      </c>
      <c r="CM133" s="122">
        <v>156.6</v>
      </c>
      <c r="CN133" s="122">
        <v>158.69999999999999</v>
      </c>
      <c r="CO133" s="122">
        <v>160.19999999999999</v>
      </c>
      <c r="CP133" s="122">
        <v>162.6</v>
      </c>
      <c r="CQ133" s="122">
        <v>167.5</v>
      </c>
      <c r="CR133" s="122">
        <v>167.9</v>
      </c>
      <c r="CS133" s="122">
        <v>168.9</v>
      </c>
      <c r="CT133" s="122">
        <v>169.9</v>
      </c>
      <c r="CU133" s="122">
        <v>171</v>
      </c>
      <c r="CV133" s="122">
        <v>170.8</v>
      </c>
      <c r="CW133" s="122">
        <v>171.6</v>
      </c>
      <c r="CX133" s="122">
        <v>172.7</v>
      </c>
      <c r="CY133" s="122">
        <v>173.5</v>
      </c>
      <c r="CZ133" s="122">
        <v>173.8</v>
      </c>
      <c r="DA133" s="122">
        <v>174.1</v>
      </c>
      <c r="DB133" s="123">
        <v>174.3</v>
      </c>
      <c r="DC133" s="123">
        <v>173.3</v>
      </c>
      <c r="DD133" s="132">
        <v>180</v>
      </c>
      <c r="DE133" s="133">
        <v>183.3</v>
      </c>
      <c r="DF133" s="133">
        <v>184.2</v>
      </c>
      <c r="DG133" s="134">
        <v>184</v>
      </c>
      <c r="DH133" s="134">
        <v>183.7</v>
      </c>
      <c r="DI133" s="135">
        <v>183.3</v>
      </c>
      <c r="DJ133" s="134">
        <v>184.4</v>
      </c>
      <c r="DK133" s="136">
        <f t="shared" si="23"/>
        <v>10.900000000000006</v>
      </c>
      <c r="DL133" s="124">
        <f>DK133/CH133</f>
        <v>6.2824207492795422E-2</v>
      </c>
      <c r="DM133" s="125">
        <v>45.1</v>
      </c>
      <c r="DN133" s="125">
        <v>44.8</v>
      </c>
      <c r="DO133" s="125">
        <v>43.6</v>
      </c>
      <c r="DP133" s="125">
        <v>43.3</v>
      </c>
      <c r="DQ133" s="125">
        <v>43.7</v>
      </c>
      <c r="DR133" s="125">
        <v>43.6</v>
      </c>
      <c r="DS133" s="125">
        <v>43.5</v>
      </c>
      <c r="DT133" s="125">
        <v>44</v>
      </c>
      <c r="DU133" s="125">
        <v>43.3</v>
      </c>
      <c r="DV133" s="125">
        <v>42.7</v>
      </c>
      <c r="DW133" s="125">
        <v>42.8</v>
      </c>
      <c r="DX133" s="125">
        <v>43.1</v>
      </c>
      <c r="DY133" s="125">
        <v>43.2</v>
      </c>
      <c r="DZ133" s="125">
        <v>43.1</v>
      </c>
      <c r="EA133" s="125">
        <v>43</v>
      </c>
      <c r="EB133" s="125">
        <v>42.9</v>
      </c>
      <c r="EC133" s="125">
        <v>43</v>
      </c>
      <c r="ED133" s="125">
        <v>42.5</v>
      </c>
      <c r="EE133" s="125">
        <v>43.2</v>
      </c>
      <c r="EF133" s="125">
        <v>42.6</v>
      </c>
      <c r="EG133" s="126">
        <v>42.9</v>
      </c>
      <c r="EH133" s="126">
        <v>42.9</v>
      </c>
      <c r="EI133" s="127">
        <v>44.8</v>
      </c>
      <c r="EJ133" s="137">
        <v>44.7</v>
      </c>
      <c r="EK133" s="137">
        <v>44.9</v>
      </c>
      <c r="EL133" s="138">
        <v>45.1</v>
      </c>
      <c r="EM133" s="138">
        <v>45.3</v>
      </c>
      <c r="EN133" s="138">
        <v>45.7</v>
      </c>
      <c r="EO133" s="138">
        <v>45.8</v>
      </c>
      <c r="EP133" s="130">
        <f t="shared" si="25"/>
        <v>0.69999999999999574</v>
      </c>
      <c r="EQ133" s="131">
        <f>EP133/DM133</f>
        <v>1.5521064301552012E-2</v>
      </c>
      <c r="ER133" s="122">
        <v>124.6</v>
      </c>
      <c r="ES133" s="122">
        <v>108.9</v>
      </c>
      <c r="ET133" s="122">
        <v>105.4</v>
      </c>
      <c r="EU133" s="122">
        <v>104.1</v>
      </c>
      <c r="EV133" s="122">
        <v>106.9</v>
      </c>
      <c r="EW133" s="122">
        <v>109.2</v>
      </c>
      <c r="EX133" s="122">
        <v>110.6</v>
      </c>
      <c r="EY133" s="122">
        <v>111.1</v>
      </c>
      <c r="EZ133" s="122">
        <v>112.2</v>
      </c>
      <c r="FA133" s="122">
        <v>118.1</v>
      </c>
      <c r="FB133" s="122">
        <v>117</v>
      </c>
      <c r="FC133" s="122">
        <v>119.5</v>
      </c>
      <c r="FD133" s="122">
        <v>118.7</v>
      </c>
      <c r="FE133" s="122">
        <v>118.8</v>
      </c>
      <c r="FF133" s="122">
        <v>118.7</v>
      </c>
      <c r="FG133" s="122">
        <v>118.2</v>
      </c>
      <c r="FH133" s="122">
        <v>117.9</v>
      </c>
      <c r="FI133" s="122">
        <v>117.8</v>
      </c>
      <c r="FJ133" s="122">
        <v>118.7</v>
      </c>
      <c r="FK133" s="122">
        <v>120</v>
      </c>
      <c r="FL133" s="123">
        <v>120.6</v>
      </c>
      <c r="FM133" s="123">
        <v>121.1</v>
      </c>
      <c r="FN133" s="123">
        <v>132.4</v>
      </c>
      <c r="FO133" s="123">
        <v>132.80000000000001</v>
      </c>
      <c r="FP133" s="132"/>
      <c r="FQ133" s="134">
        <v>136.69999999999999</v>
      </c>
      <c r="FR133" s="134">
        <v>139</v>
      </c>
      <c r="FS133" s="135">
        <v>141</v>
      </c>
      <c r="FT133" s="134">
        <v>141.19999999999999</v>
      </c>
      <c r="FU133" s="139">
        <f t="shared" si="27"/>
        <v>16.599999999999994</v>
      </c>
      <c r="FV133" s="124">
        <f>FU133/ER133</f>
        <v>0.13322632423756015</v>
      </c>
      <c r="FW133" s="125">
        <v>119.6</v>
      </c>
      <c r="FX133" s="125">
        <v>119.9</v>
      </c>
      <c r="FY133" s="125">
        <v>114.5</v>
      </c>
      <c r="FZ133" s="125">
        <v>113</v>
      </c>
      <c r="GA133" s="125">
        <v>114.8</v>
      </c>
      <c r="GB133" s="125">
        <v>115.1</v>
      </c>
      <c r="GC133" s="125">
        <v>113.9</v>
      </c>
      <c r="GD133" s="125">
        <v>112.1</v>
      </c>
      <c r="GE133" s="125">
        <v>111.7</v>
      </c>
      <c r="GF133" s="125">
        <v>108.5</v>
      </c>
      <c r="GG133" s="125">
        <v>108.7</v>
      </c>
      <c r="GH133" s="125">
        <v>111.2</v>
      </c>
      <c r="GI133" s="125">
        <v>110.6</v>
      </c>
      <c r="GJ133" s="125">
        <v>110.9</v>
      </c>
      <c r="GK133" s="125">
        <v>111.2</v>
      </c>
      <c r="GL133" s="125">
        <v>111.1</v>
      </c>
      <c r="GM133" s="125">
        <v>112.6</v>
      </c>
      <c r="GN133" s="125">
        <v>113</v>
      </c>
      <c r="GO133" s="125">
        <v>112.6</v>
      </c>
      <c r="GP133" s="125">
        <v>112</v>
      </c>
      <c r="GQ133" s="126">
        <v>112.9</v>
      </c>
      <c r="GR133" s="126">
        <v>113</v>
      </c>
      <c r="GS133" s="127">
        <v>116.1</v>
      </c>
      <c r="GT133" s="137">
        <v>116.9</v>
      </c>
      <c r="GU133" s="137">
        <v>116.7</v>
      </c>
      <c r="GV133" s="138">
        <v>117.6</v>
      </c>
      <c r="GW133" s="138">
        <v>117.8</v>
      </c>
      <c r="GX133" s="138">
        <v>118</v>
      </c>
      <c r="GY133" s="138">
        <v>118.5</v>
      </c>
      <c r="GZ133" s="130">
        <f t="shared" si="29"/>
        <v>-1.0999999999999943</v>
      </c>
      <c r="HA133" s="131">
        <f>GZ133/FW133</f>
        <v>-9.1973244147156713E-3</v>
      </c>
      <c r="HB133" s="122">
        <v>80.8</v>
      </c>
      <c r="HC133" s="122">
        <v>82.3</v>
      </c>
      <c r="HD133" s="122">
        <v>46.9</v>
      </c>
      <c r="HE133" s="122">
        <v>49.1</v>
      </c>
      <c r="HF133" s="122">
        <v>57.4</v>
      </c>
      <c r="HG133" s="122">
        <v>59.2</v>
      </c>
      <c r="HH133" s="122">
        <v>57.9</v>
      </c>
      <c r="HI133" s="122">
        <v>59.7</v>
      </c>
      <c r="HJ133" s="122">
        <v>61.9</v>
      </c>
      <c r="HK133" s="122">
        <v>69.599999999999994</v>
      </c>
      <c r="HL133" s="122">
        <v>70.5</v>
      </c>
      <c r="HM133" s="122">
        <v>70.900000000000006</v>
      </c>
      <c r="HN133" s="122">
        <v>73</v>
      </c>
      <c r="HO133" s="122">
        <v>73</v>
      </c>
      <c r="HP133" s="122">
        <v>72.900000000000006</v>
      </c>
      <c r="HQ133" s="122">
        <v>73.2</v>
      </c>
      <c r="HR133" s="122">
        <v>75.2</v>
      </c>
      <c r="HS133" s="122">
        <v>76.7</v>
      </c>
      <c r="HT133" s="122">
        <v>77</v>
      </c>
      <c r="HU133" s="122">
        <v>77.900000000000006</v>
      </c>
      <c r="HV133" s="123">
        <v>79.3</v>
      </c>
      <c r="HW133" s="123">
        <v>80.099999999999994</v>
      </c>
      <c r="HX133" s="132">
        <v>82.4</v>
      </c>
      <c r="HY133" s="133">
        <v>83.4</v>
      </c>
      <c r="HZ133" s="133">
        <v>84.5</v>
      </c>
      <c r="IA133" s="134">
        <v>85.1</v>
      </c>
      <c r="IB133" s="134">
        <v>86</v>
      </c>
      <c r="IC133" s="134">
        <v>86.4</v>
      </c>
      <c r="ID133" s="134">
        <v>86.7</v>
      </c>
      <c r="IE133" s="139">
        <f t="shared" si="31"/>
        <v>5.9000000000000057</v>
      </c>
      <c r="IF133" s="124">
        <f>IE133/HB133</f>
        <v>7.3019801980198099E-2</v>
      </c>
      <c r="IG133" s="125">
        <v>199</v>
      </c>
      <c r="IH133" s="125">
        <v>207.9</v>
      </c>
      <c r="II133" s="125">
        <v>207</v>
      </c>
      <c r="IJ133" s="125">
        <v>202.4</v>
      </c>
      <c r="IK133" s="125">
        <v>201.2</v>
      </c>
      <c r="IL133" s="125">
        <v>195.3</v>
      </c>
      <c r="IM133" s="125">
        <v>204.6</v>
      </c>
      <c r="IN133" s="125">
        <v>204.5</v>
      </c>
      <c r="IO133" s="125">
        <v>199.7</v>
      </c>
      <c r="IP133" s="125">
        <v>198</v>
      </c>
      <c r="IQ133" s="125">
        <v>195.4</v>
      </c>
      <c r="IR133" s="125">
        <v>195.8</v>
      </c>
      <c r="IS133" s="125">
        <v>194.8</v>
      </c>
      <c r="IT133" s="125">
        <v>195.5</v>
      </c>
      <c r="IU133" s="125">
        <v>195.6</v>
      </c>
      <c r="IV133" s="125">
        <v>195.6</v>
      </c>
      <c r="IW133" s="125">
        <v>196.7</v>
      </c>
      <c r="IX133" s="125">
        <v>195.4</v>
      </c>
      <c r="IY133" s="125">
        <v>195.7</v>
      </c>
      <c r="IZ133" s="140">
        <v>195.5</v>
      </c>
      <c r="JA133" s="137">
        <v>195.4</v>
      </c>
      <c r="JB133" s="137">
        <v>194.9</v>
      </c>
      <c r="JC133" s="137">
        <v>193.8</v>
      </c>
      <c r="JD133" s="137">
        <v>194</v>
      </c>
      <c r="JE133" s="137">
        <v>194.1</v>
      </c>
      <c r="JF133" s="138">
        <v>194.4</v>
      </c>
      <c r="JG133" s="138">
        <v>194.7</v>
      </c>
      <c r="JH133" s="138">
        <v>194.6</v>
      </c>
      <c r="JI133" s="138">
        <v>188.1</v>
      </c>
      <c r="JJ133" s="128">
        <f t="shared" si="33"/>
        <v>-10.900000000000006</v>
      </c>
      <c r="JK133" s="141">
        <f>JJ133/IG133</f>
        <v>-5.47738693467337E-2</v>
      </c>
    </row>
    <row r="134" spans="1:271" ht="15.95" thickBot="1">
      <c r="A134" s="168" t="s">
        <v>165</v>
      </c>
      <c r="B134" s="114">
        <v>39.799999999999997</v>
      </c>
      <c r="C134" s="114">
        <v>35.700000000000003</v>
      </c>
      <c r="D134" s="114">
        <v>36.299999999999997</v>
      </c>
      <c r="E134" s="114">
        <v>36.1</v>
      </c>
      <c r="F134" s="114">
        <v>36.700000000000003</v>
      </c>
      <c r="G134" s="114">
        <v>35.799999999999997</v>
      </c>
      <c r="H134" s="114">
        <v>35.700000000000003</v>
      </c>
      <c r="I134" s="114">
        <v>34.700000000000003</v>
      </c>
      <c r="J134" s="114">
        <v>33.9</v>
      </c>
      <c r="K134" s="115">
        <v>34.4</v>
      </c>
      <c r="L134" s="115">
        <v>34.5</v>
      </c>
      <c r="M134" s="116">
        <v>34.700000000000003</v>
      </c>
      <c r="N134" s="116">
        <v>34.700000000000003</v>
      </c>
      <c r="O134" s="116">
        <v>35</v>
      </c>
      <c r="P134" s="116">
        <v>35.1</v>
      </c>
      <c r="Q134" s="117">
        <v>35</v>
      </c>
      <c r="R134" s="117">
        <v>35.1</v>
      </c>
      <c r="S134" s="117">
        <v>35.1</v>
      </c>
      <c r="T134" s="117">
        <v>34.700000000000003</v>
      </c>
      <c r="U134" s="152">
        <v>34.9</v>
      </c>
      <c r="V134" s="119">
        <v>35.200000000000003</v>
      </c>
      <c r="W134" s="119">
        <v>35.200000000000003</v>
      </c>
      <c r="X134" s="120">
        <v>35.299999999999997</v>
      </c>
      <c r="Y134" s="119">
        <v>35.4</v>
      </c>
      <c r="Z134" s="121">
        <f t="shared" si="18"/>
        <v>-4.3999999999999986</v>
      </c>
      <c r="AA134" s="122">
        <v>4.5999999999999996</v>
      </c>
      <c r="AB134" s="122">
        <v>4</v>
      </c>
      <c r="AC134" s="122">
        <v>3.9</v>
      </c>
      <c r="AD134" s="122">
        <v>4</v>
      </c>
      <c r="AE134" s="122">
        <v>4</v>
      </c>
      <c r="AF134" s="122">
        <v>3.7</v>
      </c>
      <c r="AG134" s="122">
        <v>3.5</v>
      </c>
      <c r="AH134" s="122">
        <v>3.5</v>
      </c>
      <c r="AI134" s="122">
        <v>2.8</v>
      </c>
      <c r="AJ134" s="122">
        <v>2.8</v>
      </c>
      <c r="AK134" s="122">
        <v>2.8</v>
      </c>
      <c r="AL134" s="122">
        <v>2.9</v>
      </c>
      <c r="AM134" s="122">
        <v>2.9</v>
      </c>
      <c r="AN134" s="122">
        <v>2.9</v>
      </c>
      <c r="AO134" s="122">
        <v>2.9</v>
      </c>
      <c r="AP134" s="122">
        <v>2.9</v>
      </c>
      <c r="AQ134" s="122">
        <v>2.9</v>
      </c>
      <c r="AR134" s="123">
        <v>2.9</v>
      </c>
      <c r="AS134" s="123">
        <v>2.9</v>
      </c>
      <c r="AT134" s="123">
        <v>2.9</v>
      </c>
      <c r="AU134" s="123">
        <v>2.2999999999999998</v>
      </c>
      <c r="AV134" s="123">
        <v>2.2999999999999998</v>
      </c>
      <c r="AW134" s="123">
        <v>2.2999999999999998</v>
      </c>
      <c r="AX134" s="123">
        <v>2.4</v>
      </c>
      <c r="AY134" s="123">
        <v>2.4</v>
      </c>
      <c r="AZ134" s="123">
        <v>2.4</v>
      </c>
      <c r="BA134" s="122">
        <f t="shared" si="19"/>
        <v>-2.1999999999999997</v>
      </c>
      <c r="BB134" s="124">
        <f>BA134/AA134</f>
        <v>-0.47826086956521735</v>
      </c>
      <c r="BC134" s="125" t="s">
        <v>166</v>
      </c>
      <c r="BD134" s="125" t="s">
        <v>166</v>
      </c>
      <c r="BE134" s="125" t="s">
        <v>166</v>
      </c>
      <c r="BF134" s="125" t="s">
        <v>166</v>
      </c>
      <c r="BG134" s="125" t="s">
        <v>166</v>
      </c>
      <c r="BH134" s="125" t="s">
        <v>166</v>
      </c>
      <c r="BI134" s="125" t="s">
        <v>166</v>
      </c>
      <c r="BJ134" s="125" t="s">
        <v>166</v>
      </c>
      <c r="BK134" s="125" t="s">
        <v>166</v>
      </c>
      <c r="BL134" s="125" t="s">
        <v>166</v>
      </c>
      <c r="BM134" s="125" t="s">
        <v>166</v>
      </c>
      <c r="BN134" s="125" t="s">
        <v>166</v>
      </c>
      <c r="BO134" s="125" t="s">
        <v>166</v>
      </c>
      <c r="BP134" s="125" t="s">
        <v>166</v>
      </c>
      <c r="BQ134" s="125" t="s">
        <v>166</v>
      </c>
      <c r="BR134" s="125" t="s">
        <v>166</v>
      </c>
      <c r="BS134" s="125" t="s">
        <v>166</v>
      </c>
      <c r="BT134" s="125" t="s">
        <v>166</v>
      </c>
      <c r="BU134" s="125" t="s">
        <v>166</v>
      </c>
      <c r="BV134" s="125" t="s">
        <v>166</v>
      </c>
      <c r="BW134" s="126" t="s">
        <v>166</v>
      </c>
      <c r="BX134" s="126" t="s">
        <v>166</v>
      </c>
      <c r="BY134" s="126" t="s">
        <v>166</v>
      </c>
      <c r="BZ134" s="126" t="s">
        <v>166</v>
      </c>
      <c r="CA134" s="127" t="s">
        <v>166</v>
      </c>
      <c r="CB134" s="128" t="s">
        <v>166</v>
      </c>
      <c r="CC134" s="129" t="s">
        <v>166</v>
      </c>
      <c r="CD134" s="128" t="s">
        <v>166</v>
      </c>
      <c r="CE134" s="128" t="s">
        <v>166</v>
      </c>
      <c r="CF134" s="130" t="e">
        <f t="shared" si="21"/>
        <v>#VALUE!</v>
      </c>
      <c r="CG134" s="131"/>
      <c r="CH134" s="122">
        <v>7.1</v>
      </c>
      <c r="CI134" s="122">
        <v>7</v>
      </c>
      <c r="CJ134" s="122">
        <v>6.2</v>
      </c>
      <c r="CK134" s="122">
        <v>6.3</v>
      </c>
      <c r="CL134" s="122">
        <v>6.3</v>
      </c>
      <c r="CM134" s="122">
        <v>6.3</v>
      </c>
      <c r="CN134" s="122">
        <v>6.3</v>
      </c>
      <c r="CO134" s="122">
        <v>6.2</v>
      </c>
      <c r="CP134" s="122">
        <v>6.3</v>
      </c>
      <c r="CQ134" s="122">
        <v>6.4</v>
      </c>
      <c r="CR134" s="122">
        <v>6.4</v>
      </c>
      <c r="CS134" s="122">
        <v>6.5</v>
      </c>
      <c r="CT134" s="122">
        <v>6.4</v>
      </c>
      <c r="CU134" s="122">
        <v>6.5</v>
      </c>
      <c r="CV134" s="122">
        <v>6.5</v>
      </c>
      <c r="CW134" s="122">
        <v>6.4</v>
      </c>
      <c r="CX134" s="122">
        <v>6.4</v>
      </c>
      <c r="CY134" s="122">
        <v>6.4</v>
      </c>
      <c r="CZ134" s="122">
        <v>6.4</v>
      </c>
      <c r="DA134" s="122">
        <v>6.3</v>
      </c>
      <c r="DB134" s="123">
        <v>6.3</v>
      </c>
      <c r="DC134" s="123">
        <v>6.4</v>
      </c>
      <c r="DD134" s="132">
        <v>6.4</v>
      </c>
      <c r="DE134" s="133">
        <v>6.4</v>
      </c>
      <c r="DF134" s="133">
        <v>6.5</v>
      </c>
      <c r="DG134" s="134">
        <v>6.6</v>
      </c>
      <c r="DH134" s="134">
        <v>6.6</v>
      </c>
      <c r="DI134" s="135">
        <v>6.6</v>
      </c>
      <c r="DJ134" s="134">
        <v>6.5</v>
      </c>
      <c r="DK134" s="136">
        <f t="shared" si="23"/>
        <v>-0.59999999999999964</v>
      </c>
      <c r="DL134" s="124">
        <f>DK134/CH134</f>
        <v>-8.4507042253521084E-2</v>
      </c>
      <c r="DM134" s="125" t="s">
        <v>166</v>
      </c>
      <c r="DN134" s="125" t="s">
        <v>166</v>
      </c>
      <c r="DO134" s="125" t="s">
        <v>166</v>
      </c>
      <c r="DP134" s="125" t="s">
        <v>166</v>
      </c>
      <c r="DQ134" s="125" t="s">
        <v>166</v>
      </c>
      <c r="DR134" s="125" t="s">
        <v>166</v>
      </c>
      <c r="DS134" s="125" t="s">
        <v>166</v>
      </c>
      <c r="DT134" s="125" t="s">
        <v>166</v>
      </c>
      <c r="DU134" s="125" t="s">
        <v>166</v>
      </c>
      <c r="DV134" s="125" t="s">
        <v>166</v>
      </c>
      <c r="DW134" s="125" t="s">
        <v>166</v>
      </c>
      <c r="DX134" s="125" t="s">
        <v>166</v>
      </c>
      <c r="DY134" s="125" t="s">
        <v>166</v>
      </c>
      <c r="DZ134" s="125" t="s">
        <v>166</v>
      </c>
      <c r="EA134" s="125" t="s">
        <v>166</v>
      </c>
      <c r="EB134" s="125" t="s">
        <v>166</v>
      </c>
      <c r="EC134" s="125" t="s">
        <v>166</v>
      </c>
      <c r="ED134" s="125" t="s">
        <v>166</v>
      </c>
      <c r="EE134" s="125" t="s">
        <v>166</v>
      </c>
      <c r="EF134" s="125" t="s">
        <v>166</v>
      </c>
      <c r="EG134" s="126" t="s">
        <v>166</v>
      </c>
      <c r="EH134" s="126" t="s">
        <v>166</v>
      </c>
      <c r="EI134" s="127" t="s">
        <v>166</v>
      </c>
      <c r="EJ134" s="137" t="s">
        <v>166</v>
      </c>
      <c r="EK134" s="137" t="s">
        <v>166</v>
      </c>
      <c r="EL134" s="138" t="s">
        <v>166</v>
      </c>
      <c r="EM134" s="138" t="s">
        <v>166</v>
      </c>
      <c r="EN134" s="138" t="s">
        <v>166</v>
      </c>
      <c r="EO134" s="138" t="s">
        <v>166</v>
      </c>
      <c r="EP134" s="130" t="e">
        <f t="shared" si="25"/>
        <v>#VALUE!</v>
      </c>
      <c r="EQ134" s="131"/>
      <c r="ER134" s="122" t="s">
        <v>166</v>
      </c>
      <c r="ES134" s="122" t="s">
        <v>166</v>
      </c>
      <c r="ET134" s="122" t="s">
        <v>166</v>
      </c>
      <c r="EU134" s="122" t="s">
        <v>166</v>
      </c>
      <c r="EV134" s="122" t="s">
        <v>166</v>
      </c>
      <c r="EW134" s="122" t="s">
        <v>166</v>
      </c>
      <c r="EX134" s="122" t="s">
        <v>166</v>
      </c>
      <c r="EY134" s="122" t="s">
        <v>166</v>
      </c>
      <c r="EZ134" s="122" t="s">
        <v>166</v>
      </c>
      <c r="FA134" s="122" t="s">
        <v>166</v>
      </c>
      <c r="FB134" s="122" t="s">
        <v>166</v>
      </c>
      <c r="FC134" s="122" t="s">
        <v>166</v>
      </c>
      <c r="FD134" s="122" t="s">
        <v>166</v>
      </c>
      <c r="FE134" s="122" t="s">
        <v>166</v>
      </c>
      <c r="FF134" s="122" t="s">
        <v>166</v>
      </c>
      <c r="FG134" s="122" t="s">
        <v>166</v>
      </c>
      <c r="FH134" s="122" t="s">
        <v>166</v>
      </c>
      <c r="FI134" s="122" t="s">
        <v>166</v>
      </c>
      <c r="FJ134" s="122" t="s">
        <v>166</v>
      </c>
      <c r="FK134" s="122" t="s">
        <v>166</v>
      </c>
      <c r="FL134" s="123" t="s">
        <v>166</v>
      </c>
      <c r="FM134" s="123" t="s">
        <v>166</v>
      </c>
      <c r="FN134" s="123" t="s">
        <v>166</v>
      </c>
      <c r="FO134" s="123" t="s">
        <v>166</v>
      </c>
      <c r="FP134" s="132">
        <v>135</v>
      </c>
      <c r="FQ134" s="134" t="s">
        <v>166</v>
      </c>
      <c r="FR134" s="134" t="s">
        <v>166</v>
      </c>
      <c r="FS134" s="135" t="s">
        <v>166</v>
      </c>
      <c r="FT134" s="134" t="s">
        <v>166</v>
      </c>
      <c r="FU134" s="139" t="e">
        <f t="shared" si="27"/>
        <v>#VALUE!</v>
      </c>
      <c r="FV134" s="124"/>
      <c r="FW134" s="125">
        <v>2.4</v>
      </c>
      <c r="FX134" s="125">
        <v>2.2000000000000002</v>
      </c>
      <c r="FY134" s="125">
        <v>2.1</v>
      </c>
      <c r="FZ134" s="125">
        <v>2.1</v>
      </c>
      <c r="GA134" s="125">
        <v>2.1</v>
      </c>
      <c r="GB134" s="125">
        <v>2.1</v>
      </c>
      <c r="GC134" s="125">
        <v>2.1</v>
      </c>
      <c r="GD134" s="125">
        <v>2.1</v>
      </c>
      <c r="GE134" s="125">
        <v>2.1</v>
      </c>
      <c r="GF134" s="125">
        <v>2.1</v>
      </c>
      <c r="GG134" s="125">
        <v>2.1</v>
      </c>
      <c r="GH134" s="125">
        <v>2.1</v>
      </c>
      <c r="GI134" s="125">
        <v>2.1</v>
      </c>
      <c r="GJ134" s="125">
        <v>2.1</v>
      </c>
      <c r="GK134" s="125">
        <v>2.1</v>
      </c>
      <c r="GL134" s="125">
        <v>2.1</v>
      </c>
      <c r="GM134" s="125">
        <v>2.1</v>
      </c>
      <c r="GN134" s="125">
        <v>2.1</v>
      </c>
      <c r="GO134" s="125">
        <v>2.1</v>
      </c>
      <c r="GP134" s="125">
        <v>2.2000000000000002</v>
      </c>
      <c r="GQ134" s="126">
        <v>2.2000000000000002</v>
      </c>
      <c r="GR134" s="126">
        <v>2.2000000000000002</v>
      </c>
      <c r="GS134" s="127">
        <v>2.2999999999999998</v>
      </c>
      <c r="GT134" s="137">
        <v>2.2999999999999998</v>
      </c>
      <c r="GU134" s="137">
        <v>2.2999999999999998</v>
      </c>
      <c r="GV134" s="138">
        <v>2.2000000000000002</v>
      </c>
      <c r="GW134" s="138">
        <v>2.2000000000000002</v>
      </c>
      <c r="GX134" s="138">
        <v>2.2000000000000002</v>
      </c>
      <c r="GY134" s="138">
        <v>2.2000000000000002</v>
      </c>
      <c r="GZ134" s="130">
        <f t="shared" si="29"/>
        <v>-0.19999999999999973</v>
      </c>
      <c r="HA134" s="131">
        <f>GZ134/FW134</f>
        <v>-8.3333333333333232E-2</v>
      </c>
      <c r="HB134" s="122">
        <v>6.2</v>
      </c>
      <c r="HC134" s="122">
        <v>5.4</v>
      </c>
      <c r="HD134" s="122">
        <v>3.9</v>
      </c>
      <c r="HE134" s="122">
        <v>4.4000000000000004</v>
      </c>
      <c r="HF134" s="122">
        <v>4.4000000000000004</v>
      </c>
      <c r="HG134" s="122">
        <v>4.7</v>
      </c>
      <c r="HH134" s="122">
        <v>4.7</v>
      </c>
      <c r="HI134" s="122">
        <v>4.5</v>
      </c>
      <c r="HJ134" s="122">
        <v>4.5</v>
      </c>
      <c r="HK134" s="122">
        <v>4.4000000000000004</v>
      </c>
      <c r="HL134" s="122">
        <v>4.4000000000000004</v>
      </c>
      <c r="HM134" s="122">
        <v>4.4000000000000004</v>
      </c>
      <c r="HN134" s="122">
        <v>4.5</v>
      </c>
      <c r="HO134" s="122">
        <v>4.5</v>
      </c>
      <c r="HP134" s="122">
        <v>4.5999999999999996</v>
      </c>
      <c r="HQ134" s="122">
        <v>4.7</v>
      </c>
      <c r="HR134" s="122">
        <v>4.8</v>
      </c>
      <c r="HS134" s="122">
        <v>4.8</v>
      </c>
      <c r="HT134" s="122">
        <v>4.8</v>
      </c>
      <c r="HU134" s="122">
        <v>4.9000000000000004</v>
      </c>
      <c r="HV134" s="123">
        <v>4.9000000000000004</v>
      </c>
      <c r="HW134" s="123">
        <v>4.9000000000000004</v>
      </c>
      <c r="HX134" s="132">
        <v>6.1</v>
      </c>
      <c r="HY134" s="133">
        <v>6.1</v>
      </c>
      <c r="HZ134" s="133">
        <v>6.1</v>
      </c>
      <c r="IA134" s="134">
        <v>6.2</v>
      </c>
      <c r="IB134" s="134">
        <v>6.2</v>
      </c>
      <c r="IC134" s="134">
        <v>6.1</v>
      </c>
      <c r="ID134" s="134">
        <v>6.1</v>
      </c>
      <c r="IE134" s="139">
        <f t="shared" si="31"/>
        <v>-0.10000000000000053</v>
      </c>
      <c r="IF134" s="124">
        <f>IE134/HB134</f>
        <v>-1.6129032258064602E-2</v>
      </c>
      <c r="IG134" s="125">
        <v>10.7</v>
      </c>
      <c r="IH134" s="125">
        <v>10.9</v>
      </c>
      <c r="II134" s="125">
        <v>11.1</v>
      </c>
      <c r="IJ134" s="125">
        <v>11.1</v>
      </c>
      <c r="IK134" s="125">
        <v>10.7</v>
      </c>
      <c r="IL134" s="125">
        <v>11</v>
      </c>
      <c r="IM134" s="125">
        <v>10.9</v>
      </c>
      <c r="IN134" s="125">
        <v>11</v>
      </c>
      <c r="IO134" s="125">
        <v>11</v>
      </c>
      <c r="IP134" s="125">
        <v>11.1</v>
      </c>
      <c r="IQ134" s="125">
        <v>10.4</v>
      </c>
      <c r="IR134" s="125">
        <v>10.5</v>
      </c>
      <c r="IS134" s="125">
        <v>10.5</v>
      </c>
      <c r="IT134" s="125">
        <v>10.5</v>
      </c>
      <c r="IU134" s="125">
        <v>10.5</v>
      </c>
      <c r="IV134" s="125">
        <v>10.5</v>
      </c>
      <c r="IW134" s="125">
        <v>10.7</v>
      </c>
      <c r="IX134" s="125">
        <v>10.7</v>
      </c>
      <c r="IY134" s="125">
        <v>10.7</v>
      </c>
      <c r="IZ134" s="140">
        <v>10.6</v>
      </c>
      <c r="JA134" s="137">
        <v>10.8</v>
      </c>
      <c r="JB134" s="137">
        <v>10.8</v>
      </c>
      <c r="JC134" s="137">
        <v>10.8</v>
      </c>
      <c r="JD134" s="137">
        <v>10.6</v>
      </c>
      <c r="JE134" s="137">
        <v>10.7</v>
      </c>
      <c r="JF134" s="138">
        <v>10.9</v>
      </c>
      <c r="JG134" s="138">
        <v>10.8</v>
      </c>
      <c r="JH134" s="138">
        <v>10.9</v>
      </c>
      <c r="JI134" s="138">
        <v>10.9</v>
      </c>
      <c r="JJ134" s="128">
        <f t="shared" si="33"/>
        <v>0.20000000000000107</v>
      </c>
      <c r="JK134" s="141">
        <f>JJ134/IG134</f>
        <v>1.8691588785046828E-2</v>
      </c>
    </row>
    <row r="135" spans="1:271" ht="15.95" thickBot="1">
      <c r="A135" s="320" t="s">
        <v>222</v>
      </c>
      <c r="B135" s="169"/>
      <c r="C135" s="169"/>
      <c r="D135" s="169"/>
      <c r="E135" s="169"/>
      <c r="F135" s="169"/>
      <c r="G135" s="169"/>
      <c r="H135" s="169"/>
      <c r="I135" s="169"/>
      <c r="J135" s="169"/>
      <c r="K135" s="169"/>
      <c r="L135" s="169"/>
      <c r="M135" s="169"/>
      <c r="N135" s="169"/>
      <c r="O135" s="169"/>
      <c r="P135" s="169"/>
      <c r="Q135" s="169"/>
      <c r="R135" s="169"/>
      <c r="S135" s="169"/>
      <c r="T135" s="170"/>
      <c r="U135" s="170"/>
      <c r="V135" s="171"/>
      <c r="W135" s="171"/>
      <c r="X135" s="171"/>
      <c r="Y135" s="171"/>
      <c r="Z135" s="170"/>
      <c r="AA135" s="170"/>
      <c r="AB135" s="170"/>
      <c r="AC135" s="170"/>
      <c r="AD135" s="170"/>
      <c r="AE135" s="170"/>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3"/>
      <c r="BH135" s="173"/>
      <c r="BI135" s="173"/>
      <c r="BJ135" s="172"/>
      <c r="BK135" s="172"/>
      <c r="BL135" s="172"/>
      <c r="BM135" s="172"/>
      <c r="BN135" s="172"/>
      <c r="BO135" s="172"/>
      <c r="BP135" s="172"/>
      <c r="BQ135" s="172"/>
      <c r="BR135" s="174"/>
      <c r="BS135" s="172"/>
      <c r="BT135" s="172"/>
      <c r="BU135" s="172"/>
      <c r="BV135" s="172"/>
      <c r="BW135" s="172"/>
      <c r="BX135" s="172"/>
      <c r="BY135" s="172"/>
      <c r="BZ135" s="172"/>
      <c r="CA135" s="172"/>
      <c r="CB135" s="175"/>
      <c r="CC135" s="175"/>
      <c r="CD135" s="175"/>
      <c r="CE135" s="175"/>
      <c r="CF135" s="172"/>
      <c r="CG135" s="172"/>
      <c r="CH135" s="172"/>
      <c r="CI135" s="172"/>
      <c r="CJ135" s="176"/>
      <c r="CK135" s="176"/>
      <c r="CL135" s="177"/>
      <c r="CM135" s="177"/>
      <c r="CN135" s="177"/>
      <c r="CO135" s="177"/>
      <c r="CP135" s="177"/>
      <c r="CQ135" s="177"/>
      <c r="CR135" s="177"/>
      <c r="CS135" s="177"/>
      <c r="CT135" s="177"/>
      <c r="CU135" s="177"/>
      <c r="CV135" s="177"/>
      <c r="CW135" s="177"/>
      <c r="CX135" s="177"/>
      <c r="CY135" s="177"/>
      <c r="CZ135" s="177"/>
      <c r="DA135" s="177"/>
      <c r="DB135" s="177"/>
      <c r="DC135" s="177"/>
      <c r="DD135" s="177"/>
      <c r="DE135" s="157"/>
      <c r="DF135" s="157"/>
      <c r="DG135" s="157"/>
      <c r="DH135" s="157"/>
      <c r="DI135" s="157"/>
      <c r="DJ135" s="157"/>
      <c r="DK135" s="177"/>
      <c r="DL135" s="178"/>
      <c r="DM135" s="178"/>
      <c r="DN135" s="178"/>
      <c r="DO135" s="178"/>
      <c r="DP135" s="178"/>
      <c r="DQ135" s="178"/>
      <c r="DR135" s="178"/>
      <c r="DS135" s="178"/>
      <c r="DT135" s="178"/>
      <c r="DU135" s="178"/>
      <c r="DV135" s="178"/>
      <c r="DW135" s="178"/>
      <c r="DX135" s="178"/>
      <c r="DY135" s="178"/>
      <c r="DZ135" s="178"/>
      <c r="EA135" s="178"/>
      <c r="EB135" s="178"/>
      <c r="EC135" s="178"/>
      <c r="ED135" s="178"/>
      <c r="EE135" s="178"/>
      <c r="EF135" s="178"/>
      <c r="EG135" s="178"/>
      <c r="EH135" s="178"/>
      <c r="EI135" s="178"/>
      <c r="EJ135" s="160"/>
      <c r="EK135" s="160"/>
      <c r="EL135" s="157"/>
      <c r="EM135" s="157"/>
      <c r="EN135" s="157"/>
      <c r="EO135" s="157"/>
      <c r="EP135" s="177"/>
      <c r="EQ135" s="177"/>
      <c r="ER135" s="177"/>
      <c r="ES135" s="177"/>
      <c r="ET135" s="177"/>
      <c r="EU135" s="177"/>
      <c r="EV135" s="177"/>
      <c r="EW135" s="177"/>
      <c r="EX135" s="177"/>
      <c r="EY135" s="177"/>
      <c r="EZ135" s="177"/>
      <c r="FA135" s="177"/>
      <c r="FB135" s="177"/>
      <c r="FC135" s="177"/>
      <c r="FD135" s="177"/>
      <c r="FE135" s="177"/>
      <c r="FF135" s="177"/>
      <c r="FG135" s="177"/>
      <c r="FH135" s="177"/>
      <c r="FI135" s="177"/>
      <c r="FJ135" s="177"/>
      <c r="FK135" s="177"/>
      <c r="FL135" s="178"/>
      <c r="FM135" s="178"/>
      <c r="FN135" s="178"/>
      <c r="FO135" s="178"/>
      <c r="FP135" s="178" t="s">
        <v>166</v>
      </c>
      <c r="FQ135" s="160"/>
      <c r="FR135" s="160"/>
      <c r="FS135" s="160"/>
      <c r="FT135" s="160"/>
      <c r="FU135" s="178"/>
      <c r="FV135" s="178"/>
      <c r="FW135" s="178"/>
      <c r="FX135" s="178"/>
      <c r="FY135" s="178"/>
      <c r="FZ135" s="178"/>
      <c r="GA135" s="178"/>
      <c r="GB135" s="178"/>
      <c r="GC135" s="178"/>
      <c r="GD135" s="178"/>
      <c r="GE135" s="178"/>
      <c r="GF135" s="178"/>
      <c r="GG135" s="178"/>
      <c r="GH135" s="178"/>
      <c r="GI135" s="178"/>
      <c r="GJ135" s="178"/>
      <c r="GK135" s="178"/>
      <c r="GL135" s="177"/>
      <c r="GM135" s="177"/>
      <c r="GN135" s="177"/>
      <c r="GO135" s="177"/>
      <c r="GP135" s="177"/>
      <c r="GQ135" s="177"/>
      <c r="GR135" s="177"/>
      <c r="GS135" s="177"/>
      <c r="GT135" s="157"/>
      <c r="GU135" s="157"/>
      <c r="GV135" s="157"/>
      <c r="GW135" s="157"/>
      <c r="GX135" s="157"/>
      <c r="GY135" s="157"/>
      <c r="GZ135" s="177"/>
      <c r="HA135" s="177"/>
      <c r="HB135" s="177"/>
      <c r="HC135" s="177"/>
      <c r="HD135" s="177"/>
      <c r="HE135" s="177"/>
      <c r="HF135" s="177"/>
      <c r="HG135" s="177"/>
      <c r="HH135" s="177"/>
      <c r="HI135" s="177"/>
      <c r="HJ135" s="177"/>
      <c r="HK135" s="179"/>
      <c r="HL135" s="178"/>
      <c r="HM135" s="178"/>
      <c r="HN135" s="178"/>
      <c r="HO135" s="178"/>
      <c r="HP135" s="178"/>
      <c r="HQ135" s="178"/>
      <c r="HR135" s="178"/>
      <c r="HS135" s="160"/>
      <c r="HT135" s="160"/>
      <c r="HU135" s="160"/>
      <c r="HV135" s="160"/>
      <c r="HW135" s="160"/>
      <c r="HX135" s="160"/>
      <c r="HY135" s="160"/>
      <c r="HZ135" s="160"/>
      <c r="IA135" s="160"/>
      <c r="IB135" s="160"/>
      <c r="IC135" s="160"/>
      <c r="ID135" s="160"/>
      <c r="IE135" s="160"/>
      <c r="IF135" s="160"/>
      <c r="IG135" s="160"/>
      <c r="IH135" s="160"/>
      <c r="II135" s="160"/>
      <c r="IJ135" s="74"/>
      <c r="IK135" s="74"/>
    </row>
    <row r="136" spans="1:271" ht="15.95" thickBot="1">
      <c r="A136" s="320"/>
      <c r="B136" s="180"/>
      <c r="C136" s="180"/>
      <c r="D136" s="180"/>
      <c r="E136" s="180"/>
      <c r="F136" s="180"/>
      <c r="G136" s="180"/>
      <c r="H136" s="180"/>
      <c r="I136" s="180"/>
      <c r="J136" s="180"/>
      <c r="K136" s="180"/>
      <c r="L136" s="180"/>
      <c r="M136" s="180"/>
      <c r="N136" s="180"/>
      <c r="O136" s="180"/>
      <c r="P136" s="180"/>
      <c r="Q136" s="180"/>
      <c r="R136" s="180"/>
      <c r="S136" s="181"/>
      <c r="T136" s="181"/>
      <c r="U136" s="181"/>
      <c r="V136" s="181"/>
      <c r="W136" s="181"/>
      <c r="X136" s="181"/>
      <c r="Y136" s="181"/>
      <c r="Z136" s="181"/>
      <c r="AA136" s="181"/>
      <c r="AB136" s="181"/>
      <c r="AC136" s="181"/>
      <c r="AD136" s="181"/>
      <c r="AE136" s="181"/>
      <c r="AF136" s="182"/>
      <c r="AG136" s="321"/>
      <c r="AH136" s="321"/>
      <c r="AI136" s="321"/>
      <c r="AJ136" s="321"/>
      <c r="AK136" s="321"/>
      <c r="AL136" s="321"/>
      <c r="AM136" s="321"/>
      <c r="AN136" s="321"/>
      <c r="AO136" s="321"/>
      <c r="AP136" s="321"/>
      <c r="AQ136" s="321"/>
      <c r="AR136" s="321"/>
      <c r="AS136" s="321"/>
      <c r="AT136" s="321"/>
      <c r="AU136" s="321"/>
      <c r="AV136" s="321"/>
      <c r="AW136" s="321"/>
      <c r="AX136" s="321"/>
      <c r="AY136" s="321"/>
      <c r="AZ136" s="321"/>
      <c r="BA136" s="321"/>
      <c r="BB136" s="321"/>
      <c r="BC136" s="321"/>
      <c r="BD136" s="321"/>
      <c r="BE136" s="321"/>
      <c r="BF136" s="321"/>
      <c r="BG136" s="321"/>
      <c r="BH136" s="321"/>
      <c r="BI136" s="321"/>
      <c r="BJ136" s="321"/>
      <c r="BK136" s="183"/>
      <c r="BL136" s="322" t="s">
        <v>151</v>
      </c>
      <c r="BM136" s="322"/>
      <c r="BN136" s="322"/>
      <c r="BO136" s="322"/>
      <c r="BP136" s="322"/>
      <c r="BQ136" s="322"/>
      <c r="BR136" s="322"/>
      <c r="BS136" s="322"/>
      <c r="BT136" s="322"/>
      <c r="BU136" s="322"/>
      <c r="BV136" s="322"/>
      <c r="BW136" s="322"/>
      <c r="BX136" s="322"/>
      <c r="BY136" s="322"/>
      <c r="BZ136" s="322"/>
      <c r="CA136" s="322"/>
      <c r="CB136" s="322"/>
      <c r="CC136" s="322"/>
      <c r="CD136" s="322"/>
      <c r="CE136" s="322"/>
      <c r="CF136" s="322"/>
      <c r="CG136" s="322"/>
      <c r="CH136" s="322"/>
      <c r="CI136" s="322"/>
      <c r="CJ136" s="322"/>
      <c r="CK136" s="184"/>
      <c r="CL136" s="321" t="s">
        <v>152</v>
      </c>
      <c r="CM136" s="321"/>
      <c r="CN136" s="321"/>
      <c r="CO136" s="321"/>
      <c r="CP136" s="321"/>
      <c r="CQ136" s="321"/>
      <c r="CR136" s="321"/>
      <c r="CS136" s="321"/>
      <c r="CT136" s="321"/>
      <c r="CU136" s="321"/>
      <c r="CV136" s="321"/>
      <c r="CW136" s="321"/>
      <c r="CX136" s="321"/>
      <c r="CY136" s="321"/>
      <c r="CZ136" s="321"/>
      <c r="DA136" s="321"/>
      <c r="DB136" s="321"/>
      <c r="DC136" s="321"/>
      <c r="DD136" s="321"/>
      <c r="DE136" s="321"/>
      <c r="DF136" s="321"/>
      <c r="DG136" s="321"/>
      <c r="DH136" s="321"/>
      <c r="DI136" s="321"/>
      <c r="DJ136" s="321"/>
      <c r="DK136" s="183"/>
      <c r="DL136" s="322" t="s">
        <v>223</v>
      </c>
      <c r="DM136" s="322"/>
      <c r="DN136" s="322"/>
      <c r="DO136" s="322"/>
      <c r="DP136" s="322"/>
      <c r="DQ136" s="322"/>
      <c r="DR136" s="322"/>
      <c r="DS136" s="322"/>
      <c r="DT136" s="322"/>
      <c r="DU136" s="322"/>
      <c r="DV136" s="322"/>
      <c r="DW136" s="322"/>
      <c r="DX136" s="322"/>
      <c r="DY136" s="322"/>
      <c r="DZ136" s="322"/>
      <c r="EA136" s="322"/>
      <c r="EB136" s="322"/>
      <c r="EC136" s="322"/>
      <c r="ED136" s="322"/>
      <c r="EE136" s="322"/>
      <c r="EF136" s="322"/>
      <c r="EG136" s="322"/>
      <c r="EH136" s="322"/>
      <c r="EI136" s="322"/>
      <c r="EJ136" s="322"/>
      <c r="EK136" s="184"/>
      <c r="EL136" s="185"/>
      <c r="EM136" s="185"/>
      <c r="EN136" s="185"/>
      <c r="EO136" s="185"/>
      <c r="EP136" s="185"/>
      <c r="EQ136" s="185"/>
      <c r="ER136" s="186"/>
      <c r="ES136" s="187"/>
      <c r="ET136" s="187" t="s">
        <v>154</v>
      </c>
      <c r="EU136" s="187"/>
      <c r="EV136" s="187"/>
      <c r="EW136" s="187"/>
      <c r="EX136" s="187"/>
      <c r="EY136" s="187"/>
      <c r="EZ136" s="187"/>
      <c r="FA136" s="187"/>
      <c r="FB136" s="187"/>
      <c r="FC136" s="187"/>
      <c r="FD136" s="187"/>
      <c r="FE136" s="187"/>
      <c r="FF136" s="187"/>
      <c r="FG136" s="187"/>
      <c r="FH136" s="187"/>
      <c r="FI136" s="187"/>
      <c r="FJ136" s="187"/>
      <c r="FK136" s="187"/>
      <c r="FL136" s="322" t="s">
        <v>224</v>
      </c>
      <c r="FM136" s="322"/>
      <c r="FN136" s="322"/>
      <c r="FO136" s="322"/>
      <c r="FP136" s="322"/>
      <c r="FQ136" s="322"/>
      <c r="FR136" s="322"/>
      <c r="FS136" s="322"/>
      <c r="FT136" s="322"/>
      <c r="FU136" s="322"/>
      <c r="FV136" s="322"/>
      <c r="FW136" s="322"/>
      <c r="FX136" s="322"/>
      <c r="FY136" s="322"/>
      <c r="FZ136" s="322"/>
      <c r="GA136" s="322"/>
      <c r="GB136" s="322"/>
      <c r="GC136" s="322"/>
      <c r="GD136" s="322"/>
      <c r="GE136" s="322"/>
      <c r="GF136" s="322"/>
      <c r="GG136" s="322"/>
      <c r="GH136" s="322"/>
      <c r="GI136" s="322"/>
      <c r="GJ136" s="322"/>
      <c r="GK136" s="184"/>
      <c r="GL136" s="321" t="s">
        <v>156</v>
      </c>
      <c r="GM136" s="321"/>
      <c r="GN136" s="321"/>
      <c r="GO136" s="321"/>
      <c r="GP136" s="321"/>
      <c r="GQ136" s="321"/>
      <c r="GR136" s="321"/>
      <c r="GS136" s="321"/>
      <c r="GT136" s="321"/>
      <c r="GU136" s="321"/>
      <c r="GV136" s="321"/>
      <c r="GW136" s="321"/>
      <c r="GX136" s="321"/>
      <c r="GY136" s="321"/>
      <c r="GZ136" s="321"/>
      <c r="HA136" s="321"/>
      <c r="HB136" s="321"/>
      <c r="HC136" s="321"/>
      <c r="HD136" s="321"/>
      <c r="HE136" s="321"/>
      <c r="HF136" s="321"/>
      <c r="HG136" s="321"/>
      <c r="HH136" s="321"/>
      <c r="HI136" s="321"/>
      <c r="HJ136" s="321"/>
      <c r="HK136" s="188"/>
      <c r="HL136" s="317" t="s">
        <v>157</v>
      </c>
      <c r="HM136" s="317"/>
      <c r="HN136" s="317"/>
      <c r="HO136" s="317"/>
      <c r="HP136" s="317"/>
      <c r="HQ136" s="317"/>
      <c r="HR136" s="317"/>
      <c r="HS136" s="317"/>
      <c r="HT136" s="317"/>
      <c r="HU136" s="317"/>
      <c r="HV136" s="317"/>
      <c r="HW136" s="317"/>
      <c r="HX136" s="317"/>
      <c r="HY136" s="317"/>
      <c r="HZ136" s="317"/>
      <c r="IA136" s="317"/>
      <c r="IB136" s="317"/>
      <c r="IC136" s="317"/>
      <c r="ID136" s="317"/>
      <c r="IE136" s="317"/>
      <c r="IF136" s="317"/>
      <c r="IG136" s="317"/>
      <c r="IH136" s="317"/>
      <c r="II136" s="317"/>
      <c r="IJ136" s="317"/>
      <c r="IK136" s="74"/>
    </row>
    <row r="137" spans="1:271">
      <c r="B137" s="318" t="s">
        <v>225</v>
      </c>
      <c r="C137" s="318"/>
      <c r="D137" s="318"/>
      <c r="E137" s="318"/>
      <c r="F137" s="318"/>
      <c r="G137" s="318"/>
      <c r="H137" s="318"/>
      <c r="I137" s="189"/>
      <c r="J137" s="189"/>
      <c r="K137" s="189"/>
      <c r="L137" s="189"/>
      <c r="M137" s="189"/>
      <c r="N137" s="189"/>
      <c r="O137" s="189"/>
      <c r="P137" s="189"/>
      <c r="Q137" s="189"/>
      <c r="R137" s="189"/>
      <c r="S137" s="190"/>
      <c r="T137" s="190"/>
      <c r="U137" s="190"/>
      <c r="V137" s="190"/>
      <c r="W137" s="190"/>
      <c r="X137" s="190"/>
      <c r="Y137" s="190"/>
      <c r="Z137" s="190"/>
      <c r="AA137" s="190"/>
      <c r="AB137" s="190"/>
      <c r="AC137" s="190"/>
      <c r="AD137" s="190"/>
      <c r="AE137" s="190"/>
      <c r="AF137" s="189"/>
      <c r="AG137" s="318" t="s">
        <v>226</v>
      </c>
      <c r="AH137" s="318"/>
      <c r="AI137" s="318"/>
      <c r="AJ137" s="318"/>
      <c r="AK137" s="318"/>
      <c r="AL137" s="318"/>
      <c r="AM137" s="318"/>
      <c r="AN137" s="318"/>
      <c r="AO137" s="318"/>
      <c r="AP137" s="318"/>
      <c r="AQ137" s="189"/>
      <c r="AR137" s="189"/>
      <c r="AS137" s="189"/>
      <c r="AT137" s="189"/>
      <c r="AU137" s="189"/>
      <c r="AV137" s="189"/>
      <c r="AW137" s="189"/>
      <c r="AX137" s="189"/>
      <c r="AY137" s="189"/>
      <c r="AZ137" s="189"/>
      <c r="BA137" s="189"/>
      <c r="BB137" s="189"/>
      <c r="BC137" s="189"/>
      <c r="BD137" s="189"/>
      <c r="BE137" s="189"/>
      <c r="BF137" s="189"/>
      <c r="BG137" s="191"/>
      <c r="BH137" s="191"/>
      <c r="BI137" s="191"/>
      <c r="BJ137" s="189"/>
      <c r="BK137" s="189"/>
      <c r="BL137" s="318">
        <v>2020</v>
      </c>
      <c r="BM137" s="318"/>
      <c r="BN137" s="318"/>
      <c r="BO137" s="318"/>
      <c r="BP137" s="318"/>
      <c r="BQ137" s="318"/>
      <c r="BR137" s="318"/>
      <c r="BS137" s="189"/>
      <c r="BT137" s="189"/>
      <c r="BU137" s="189"/>
      <c r="BV137" s="189"/>
      <c r="BW137" s="189"/>
      <c r="BX137" s="189"/>
      <c r="BY137" s="189"/>
      <c r="BZ137" s="189"/>
      <c r="CA137" s="189"/>
      <c r="CB137" s="189"/>
      <c r="CC137" s="189"/>
      <c r="CD137" s="189"/>
      <c r="CE137" s="189"/>
      <c r="CF137" s="189"/>
      <c r="CG137" s="189"/>
      <c r="CH137" s="189"/>
      <c r="CI137" s="189"/>
      <c r="CJ137" s="192"/>
      <c r="CK137" s="192"/>
      <c r="CL137" s="318">
        <v>2020</v>
      </c>
      <c r="CM137" s="318"/>
      <c r="CN137" s="318"/>
      <c r="CO137" s="318"/>
      <c r="CP137" s="318"/>
      <c r="CQ137" s="318"/>
      <c r="CR137" s="318"/>
      <c r="CS137" s="189"/>
      <c r="CT137" s="189"/>
      <c r="CU137" s="189"/>
      <c r="CV137" s="189"/>
      <c r="CW137" s="189"/>
      <c r="CX137" s="189"/>
      <c r="CY137" s="189"/>
      <c r="CZ137" s="189"/>
      <c r="DA137" s="189"/>
      <c r="DB137" s="189"/>
      <c r="DC137" s="189"/>
      <c r="DD137" s="189"/>
      <c r="DE137" s="189"/>
      <c r="DF137" s="189"/>
      <c r="DG137" s="189"/>
      <c r="DH137" s="189"/>
      <c r="DI137" s="189"/>
      <c r="DJ137" s="189"/>
      <c r="DK137" s="189"/>
      <c r="DL137" s="318">
        <v>2020</v>
      </c>
      <c r="DM137" s="318"/>
      <c r="DN137" s="318"/>
      <c r="DO137" s="318"/>
      <c r="DP137" s="318"/>
      <c r="DQ137" s="318"/>
      <c r="DR137" s="318"/>
      <c r="DS137" s="189"/>
      <c r="DT137" s="189"/>
      <c r="DU137" s="189"/>
      <c r="DV137" s="189"/>
      <c r="DW137" s="189"/>
      <c r="DX137" s="189"/>
      <c r="DY137" s="189"/>
      <c r="DZ137" s="189"/>
      <c r="EA137" s="189"/>
      <c r="EB137" s="189"/>
      <c r="EC137" s="189"/>
      <c r="ED137" s="189"/>
      <c r="EE137" s="189"/>
      <c r="EF137" s="189"/>
      <c r="EG137" s="189"/>
      <c r="EH137" s="189"/>
      <c r="EI137" s="189"/>
      <c r="EJ137" s="192"/>
      <c r="EK137" s="192"/>
      <c r="EL137" s="318">
        <v>2020</v>
      </c>
      <c r="EM137" s="318"/>
      <c r="EN137" s="318"/>
      <c r="EO137" s="318"/>
      <c r="EP137" s="318"/>
      <c r="EQ137" s="318"/>
      <c r="ER137" s="318"/>
      <c r="ES137" s="189"/>
      <c r="ET137" s="189"/>
      <c r="EU137" s="189"/>
      <c r="EV137" s="189"/>
      <c r="EW137" s="189"/>
      <c r="EX137" s="189"/>
      <c r="EY137" s="189"/>
      <c r="EZ137" s="189"/>
      <c r="FA137" s="189"/>
      <c r="FB137" s="189"/>
      <c r="FC137" s="189"/>
      <c r="FD137" s="189"/>
      <c r="FE137" s="189"/>
      <c r="FF137" s="189"/>
      <c r="FG137" s="189"/>
      <c r="FH137" s="189"/>
      <c r="FI137" s="189"/>
      <c r="FJ137" s="189"/>
      <c r="FK137" s="189"/>
      <c r="FL137" s="318">
        <v>2020</v>
      </c>
      <c r="FM137" s="318"/>
      <c r="FN137" s="318"/>
      <c r="FO137" s="318"/>
      <c r="FP137" s="318"/>
      <c r="FQ137" s="318"/>
      <c r="FR137" s="318"/>
      <c r="FS137" s="189"/>
      <c r="FT137" s="189"/>
      <c r="FU137" s="189"/>
      <c r="FV137" s="189"/>
      <c r="FW137" s="189"/>
      <c r="FX137" s="189"/>
      <c r="FY137" s="189"/>
      <c r="FZ137" s="189"/>
      <c r="GA137" s="189"/>
      <c r="GB137" s="189"/>
      <c r="GC137" s="189"/>
      <c r="GD137" s="189"/>
      <c r="GE137" s="189"/>
      <c r="GF137" s="189"/>
      <c r="GG137" s="189"/>
      <c r="GH137" s="189"/>
      <c r="GI137" s="189"/>
      <c r="GJ137" s="192"/>
      <c r="GK137" s="192"/>
      <c r="GL137" s="318">
        <v>2020</v>
      </c>
      <c r="GM137" s="318"/>
      <c r="GN137" s="318"/>
      <c r="GO137" s="318"/>
      <c r="GP137" s="318"/>
      <c r="GQ137" s="318"/>
      <c r="GR137" s="318"/>
      <c r="GS137" s="189"/>
      <c r="GT137" s="189"/>
      <c r="GU137" s="189"/>
      <c r="GV137" s="189"/>
      <c r="GW137" s="189"/>
      <c r="GX137" s="189"/>
      <c r="GY137" s="189"/>
      <c r="GZ137" s="189"/>
      <c r="HA137" s="189"/>
      <c r="HB137" s="189"/>
      <c r="HC137" s="189"/>
      <c r="HD137" s="189"/>
      <c r="HE137" s="189"/>
      <c r="HF137" s="189"/>
      <c r="HG137" s="189"/>
      <c r="HH137" s="189"/>
      <c r="HI137" s="189"/>
      <c r="HJ137" s="189"/>
      <c r="HK137" s="189"/>
      <c r="HL137" s="318">
        <v>2020</v>
      </c>
      <c r="HM137" s="318"/>
      <c r="HN137" s="318"/>
      <c r="HO137" s="318"/>
      <c r="HP137" s="318"/>
      <c r="HQ137" s="318"/>
      <c r="HR137" s="318"/>
      <c r="HS137" s="193"/>
      <c r="HT137" s="193"/>
      <c r="HU137" s="193"/>
      <c r="HV137" s="193"/>
      <c r="HW137" s="193"/>
      <c r="HX137" s="193"/>
      <c r="HY137" s="193"/>
      <c r="HZ137" s="193"/>
      <c r="IA137" s="193"/>
      <c r="IB137" s="193"/>
      <c r="IC137" s="193"/>
      <c r="ID137" s="193"/>
      <c r="IE137" s="193"/>
      <c r="IF137" s="193"/>
      <c r="IG137" s="193"/>
      <c r="IH137" s="193"/>
      <c r="II137" s="193"/>
      <c r="IJ137" s="74"/>
      <c r="IK137" s="74"/>
    </row>
    <row r="138" spans="1:271" ht="33" thickBot="1">
      <c r="B138" s="194" t="s">
        <v>158</v>
      </c>
      <c r="C138" s="195" t="s">
        <v>176</v>
      </c>
      <c r="D138" s="195"/>
      <c r="E138" s="195"/>
      <c r="F138" s="195" t="s">
        <v>177</v>
      </c>
      <c r="G138" s="194" t="s">
        <v>178</v>
      </c>
      <c r="H138" s="194" t="s">
        <v>179</v>
      </c>
      <c r="I138" s="196" t="s">
        <v>180</v>
      </c>
      <c r="J138" s="196"/>
      <c r="K138" s="196"/>
      <c r="L138" s="196" t="s">
        <v>181</v>
      </c>
      <c r="M138" s="196" t="s">
        <v>182</v>
      </c>
      <c r="N138" s="197" t="s">
        <v>183</v>
      </c>
      <c r="O138" s="198" t="s">
        <v>184</v>
      </c>
      <c r="P138" s="198"/>
      <c r="Q138" s="198"/>
      <c r="R138" s="198" t="s">
        <v>185</v>
      </c>
      <c r="S138" s="199" t="s">
        <v>186</v>
      </c>
      <c r="T138" s="199" t="s">
        <v>187</v>
      </c>
      <c r="U138" s="198">
        <v>697</v>
      </c>
      <c r="V138" s="199"/>
      <c r="W138" s="199"/>
      <c r="X138" s="198">
        <v>711.7</v>
      </c>
      <c r="Y138" s="198">
        <v>704.3</v>
      </c>
      <c r="Z138" s="199" t="s">
        <v>227</v>
      </c>
      <c r="AA138" s="199" t="s">
        <v>192</v>
      </c>
      <c r="AB138" s="199"/>
      <c r="AC138" s="199"/>
      <c r="AD138" s="199" t="s">
        <v>193</v>
      </c>
      <c r="AE138" s="199" t="s">
        <v>228</v>
      </c>
      <c r="AF138" s="200" t="s">
        <v>162</v>
      </c>
      <c r="AG138" s="194" t="s">
        <v>158</v>
      </c>
      <c r="AH138" s="194"/>
      <c r="AI138" s="194"/>
      <c r="AJ138" s="195" t="s">
        <v>213</v>
      </c>
      <c r="AK138" s="195" t="s">
        <v>176</v>
      </c>
      <c r="AL138" s="195" t="s">
        <v>177</v>
      </c>
      <c r="AM138" s="194" t="s">
        <v>179</v>
      </c>
      <c r="AN138" s="201"/>
      <c r="AO138" s="201"/>
      <c r="AP138" s="101" t="s">
        <v>214</v>
      </c>
      <c r="AQ138" s="101" t="s">
        <v>180</v>
      </c>
      <c r="AR138" s="101" t="s">
        <v>181</v>
      </c>
      <c r="AS138" s="102" t="s">
        <v>183</v>
      </c>
      <c r="AT138" s="102"/>
      <c r="AU138" s="102"/>
      <c r="AV138" s="110" t="s">
        <v>207</v>
      </c>
      <c r="AW138" s="103" t="s">
        <v>184</v>
      </c>
      <c r="AX138" s="103" t="s">
        <v>185</v>
      </c>
      <c r="AY138" s="104" t="s">
        <v>187</v>
      </c>
      <c r="AZ138" s="104"/>
      <c r="BA138" s="104"/>
      <c r="BB138" s="104" t="s">
        <v>209</v>
      </c>
      <c r="BC138" s="104" t="s">
        <v>188</v>
      </c>
      <c r="BD138" s="104" t="s">
        <v>189</v>
      </c>
      <c r="BE138" s="104" t="s">
        <v>190</v>
      </c>
      <c r="BF138" s="104" t="s">
        <v>227</v>
      </c>
      <c r="BG138" s="202" t="s">
        <v>221</v>
      </c>
      <c r="BH138" s="202" t="s">
        <v>229</v>
      </c>
      <c r="BI138" s="202"/>
      <c r="BJ138" s="110" t="s">
        <v>162</v>
      </c>
      <c r="BK138" s="21" t="s">
        <v>163</v>
      </c>
      <c r="BL138" s="194" t="s">
        <v>158</v>
      </c>
      <c r="BM138" s="195" t="s">
        <v>213</v>
      </c>
      <c r="BN138" s="195" t="s">
        <v>176</v>
      </c>
      <c r="BO138" s="195" t="s">
        <v>177</v>
      </c>
      <c r="BP138" s="194" t="s">
        <v>178</v>
      </c>
      <c r="BQ138" s="194" t="s">
        <v>179</v>
      </c>
      <c r="BR138" s="101" t="s">
        <v>214</v>
      </c>
      <c r="BS138" s="101" t="s">
        <v>180</v>
      </c>
      <c r="BT138" s="101" t="s">
        <v>181</v>
      </c>
      <c r="BU138" s="101" t="s">
        <v>182</v>
      </c>
      <c r="BV138" s="102" t="s">
        <v>183</v>
      </c>
      <c r="BW138" s="110" t="s">
        <v>207</v>
      </c>
      <c r="BX138" s="103" t="s">
        <v>184</v>
      </c>
      <c r="BY138" s="103" t="s">
        <v>185</v>
      </c>
      <c r="BZ138" s="104" t="s">
        <v>186</v>
      </c>
      <c r="CA138" s="104" t="s">
        <v>187</v>
      </c>
      <c r="CB138" s="104" t="s">
        <v>209</v>
      </c>
      <c r="CC138" s="104" t="s">
        <v>188</v>
      </c>
      <c r="CD138" s="104" t="s">
        <v>189</v>
      </c>
      <c r="CE138" s="104" t="s">
        <v>190</v>
      </c>
      <c r="CF138" s="104" t="s">
        <v>227</v>
      </c>
      <c r="CG138" s="104" t="s">
        <v>210</v>
      </c>
      <c r="CH138" s="104" t="s">
        <v>229</v>
      </c>
      <c r="CI138" s="104"/>
      <c r="CJ138" s="110" t="s">
        <v>162</v>
      </c>
      <c r="CK138" s="21" t="s">
        <v>163</v>
      </c>
      <c r="CL138" s="194" t="s">
        <v>158</v>
      </c>
      <c r="CM138" s="195" t="s">
        <v>213</v>
      </c>
      <c r="CN138" s="195" t="s">
        <v>176</v>
      </c>
      <c r="CO138" s="195" t="s">
        <v>177</v>
      </c>
      <c r="CP138" s="194" t="s">
        <v>178</v>
      </c>
      <c r="CQ138" s="194" t="s">
        <v>179</v>
      </c>
      <c r="CR138" s="101" t="s">
        <v>214</v>
      </c>
      <c r="CS138" s="101" t="s">
        <v>180</v>
      </c>
      <c r="CT138" s="101" t="s">
        <v>181</v>
      </c>
      <c r="CU138" s="101" t="s">
        <v>182</v>
      </c>
      <c r="CV138" s="102" t="s">
        <v>183</v>
      </c>
      <c r="CW138" s="110" t="s">
        <v>207</v>
      </c>
      <c r="CX138" s="103" t="s">
        <v>184</v>
      </c>
      <c r="CY138" s="103" t="s">
        <v>185</v>
      </c>
      <c r="CZ138" s="104" t="s">
        <v>186</v>
      </c>
      <c r="DA138" s="104" t="s">
        <v>187</v>
      </c>
      <c r="DB138" s="104" t="s">
        <v>209</v>
      </c>
      <c r="DC138" s="104" t="s">
        <v>188</v>
      </c>
      <c r="DD138" s="104" t="s">
        <v>189</v>
      </c>
      <c r="DE138" s="104" t="s">
        <v>190</v>
      </c>
      <c r="DF138" s="104" t="s">
        <v>227</v>
      </c>
      <c r="DG138" s="104" t="s">
        <v>221</v>
      </c>
      <c r="DH138" s="104" t="s">
        <v>229</v>
      </c>
      <c r="DI138" s="104"/>
      <c r="DJ138" s="110" t="s">
        <v>162</v>
      </c>
      <c r="DK138" s="21" t="s">
        <v>163</v>
      </c>
      <c r="DL138" s="194" t="s">
        <v>158</v>
      </c>
      <c r="DM138" s="195" t="s">
        <v>213</v>
      </c>
      <c r="DN138" s="195" t="s">
        <v>176</v>
      </c>
      <c r="DO138" s="195" t="s">
        <v>177</v>
      </c>
      <c r="DP138" s="194" t="s">
        <v>178</v>
      </c>
      <c r="DQ138" s="194" t="s">
        <v>179</v>
      </c>
      <c r="DR138" s="101" t="s">
        <v>214</v>
      </c>
      <c r="DS138" s="101" t="s">
        <v>180</v>
      </c>
      <c r="DT138" s="101" t="s">
        <v>181</v>
      </c>
      <c r="DU138" s="101" t="s">
        <v>182</v>
      </c>
      <c r="DV138" s="102" t="s">
        <v>183</v>
      </c>
      <c r="DW138" s="110" t="s">
        <v>207</v>
      </c>
      <c r="DX138" s="103" t="s">
        <v>184</v>
      </c>
      <c r="DY138" s="103" t="s">
        <v>185</v>
      </c>
      <c r="DZ138" s="104" t="s">
        <v>186</v>
      </c>
      <c r="EA138" s="104" t="s">
        <v>187</v>
      </c>
      <c r="EB138" s="104" t="s">
        <v>209</v>
      </c>
      <c r="EC138" s="104" t="s">
        <v>188</v>
      </c>
      <c r="ED138" s="104" t="s">
        <v>189</v>
      </c>
      <c r="EE138" s="104" t="s">
        <v>190</v>
      </c>
      <c r="EF138" s="104" t="s">
        <v>227</v>
      </c>
      <c r="EG138" s="104" t="s">
        <v>221</v>
      </c>
      <c r="EH138" s="104" t="s">
        <v>229</v>
      </c>
      <c r="EI138" s="104"/>
      <c r="EJ138" s="110" t="s">
        <v>162</v>
      </c>
      <c r="EK138" s="21" t="s">
        <v>163</v>
      </c>
      <c r="EL138" s="194" t="s">
        <v>158</v>
      </c>
      <c r="EM138" s="195" t="s">
        <v>213</v>
      </c>
      <c r="EN138" s="195" t="s">
        <v>176</v>
      </c>
      <c r="EO138" s="195" t="s">
        <v>177</v>
      </c>
      <c r="EP138" s="194" t="s">
        <v>178</v>
      </c>
      <c r="EQ138" s="194" t="s">
        <v>179</v>
      </c>
      <c r="ER138" s="101" t="s">
        <v>214</v>
      </c>
      <c r="ES138" s="101" t="s">
        <v>180</v>
      </c>
      <c r="ET138" s="101" t="s">
        <v>181</v>
      </c>
      <c r="EU138" s="101" t="s">
        <v>182</v>
      </c>
      <c r="EV138" s="102" t="s">
        <v>183</v>
      </c>
      <c r="EW138" s="110" t="s">
        <v>207</v>
      </c>
      <c r="EX138" s="103" t="s">
        <v>184</v>
      </c>
      <c r="EY138" s="103" t="s">
        <v>185</v>
      </c>
      <c r="EZ138" s="104" t="s">
        <v>186</v>
      </c>
      <c r="FA138" s="104" t="s">
        <v>187</v>
      </c>
      <c r="FB138" s="104" t="s">
        <v>209</v>
      </c>
      <c r="FC138" s="104" t="s">
        <v>188</v>
      </c>
      <c r="FD138" s="104" t="s">
        <v>189</v>
      </c>
      <c r="FE138" s="104" t="s">
        <v>190</v>
      </c>
      <c r="FF138" s="104" t="s">
        <v>227</v>
      </c>
      <c r="FG138" s="104" t="s">
        <v>221</v>
      </c>
      <c r="FH138" s="104" t="s">
        <v>229</v>
      </c>
      <c r="FI138" s="104"/>
      <c r="FJ138" s="110" t="s">
        <v>162</v>
      </c>
      <c r="FK138" s="21" t="s">
        <v>163</v>
      </c>
      <c r="FL138" s="194" t="s">
        <v>158</v>
      </c>
      <c r="FM138" s="195" t="s">
        <v>213</v>
      </c>
      <c r="FN138" s="195" t="s">
        <v>176</v>
      </c>
      <c r="FO138" s="195" t="s">
        <v>177</v>
      </c>
      <c r="FP138" s="194" t="s">
        <v>178</v>
      </c>
      <c r="FQ138" s="194" t="s">
        <v>179</v>
      </c>
      <c r="FR138" s="101" t="s">
        <v>214</v>
      </c>
      <c r="FS138" s="101" t="s">
        <v>180</v>
      </c>
      <c r="FT138" s="101" t="s">
        <v>181</v>
      </c>
      <c r="FU138" s="101" t="s">
        <v>182</v>
      </c>
      <c r="FV138" s="102" t="s">
        <v>183</v>
      </c>
      <c r="FW138" s="110" t="s">
        <v>207</v>
      </c>
      <c r="FX138" s="103" t="s">
        <v>184</v>
      </c>
      <c r="FY138" s="103" t="s">
        <v>185</v>
      </c>
      <c r="FZ138" s="104" t="s">
        <v>186</v>
      </c>
      <c r="GA138" s="104" t="s">
        <v>187</v>
      </c>
      <c r="GB138" s="104" t="s">
        <v>209</v>
      </c>
      <c r="GC138" s="104" t="s">
        <v>188</v>
      </c>
      <c r="GD138" s="104" t="s">
        <v>189</v>
      </c>
      <c r="GE138" s="104" t="s">
        <v>218</v>
      </c>
      <c r="GF138" s="104" t="s">
        <v>227</v>
      </c>
      <c r="GG138" s="104" t="s">
        <v>221</v>
      </c>
      <c r="GH138" s="104" t="s">
        <v>229</v>
      </c>
      <c r="GI138" s="104"/>
      <c r="GJ138" s="110" t="s">
        <v>162</v>
      </c>
      <c r="GK138" s="21" t="s">
        <v>163</v>
      </c>
      <c r="GL138" s="194" t="s">
        <v>158</v>
      </c>
      <c r="GM138" s="195" t="s">
        <v>213</v>
      </c>
      <c r="GN138" s="195" t="s">
        <v>176</v>
      </c>
      <c r="GO138" s="195" t="s">
        <v>177</v>
      </c>
      <c r="GP138" s="194" t="s">
        <v>178</v>
      </c>
      <c r="GQ138" s="194" t="s">
        <v>179</v>
      </c>
      <c r="GR138" s="101" t="s">
        <v>214</v>
      </c>
      <c r="GS138" s="101" t="s">
        <v>180</v>
      </c>
      <c r="GT138" s="101" t="s">
        <v>181</v>
      </c>
      <c r="GU138" s="101" t="s">
        <v>182</v>
      </c>
      <c r="GV138" s="102" t="s">
        <v>183</v>
      </c>
      <c r="GW138" s="110" t="s">
        <v>207</v>
      </c>
      <c r="GX138" s="103" t="s">
        <v>184</v>
      </c>
      <c r="GY138" s="103" t="s">
        <v>185</v>
      </c>
      <c r="GZ138" s="104" t="s">
        <v>186</v>
      </c>
      <c r="HA138" s="104" t="s">
        <v>187</v>
      </c>
      <c r="HB138" s="104" t="s">
        <v>209</v>
      </c>
      <c r="HC138" s="104" t="s">
        <v>188</v>
      </c>
      <c r="HD138" s="104" t="s">
        <v>189</v>
      </c>
      <c r="HE138" s="104" t="s">
        <v>190</v>
      </c>
      <c r="HF138" s="104" t="s">
        <v>227</v>
      </c>
      <c r="HG138" s="104" t="s">
        <v>221</v>
      </c>
      <c r="HH138" s="104" t="s">
        <v>229</v>
      </c>
      <c r="HI138" s="104"/>
      <c r="HJ138" s="110" t="s">
        <v>162</v>
      </c>
      <c r="HK138" s="21" t="s">
        <v>163</v>
      </c>
      <c r="HL138" s="194" t="s">
        <v>158</v>
      </c>
      <c r="HM138" s="195" t="s">
        <v>213</v>
      </c>
      <c r="HN138" s="195" t="s">
        <v>176</v>
      </c>
      <c r="HO138" s="195" t="s">
        <v>177</v>
      </c>
      <c r="HP138" s="194" t="s">
        <v>178</v>
      </c>
      <c r="HQ138" s="194" t="s">
        <v>179</v>
      </c>
      <c r="HR138" s="101" t="s">
        <v>214</v>
      </c>
      <c r="HS138" s="101" t="s">
        <v>180</v>
      </c>
      <c r="HT138" s="101" t="s">
        <v>181</v>
      </c>
      <c r="HU138" s="101" t="s">
        <v>182</v>
      </c>
      <c r="HV138" s="102" t="s">
        <v>183</v>
      </c>
      <c r="HW138" s="110" t="s">
        <v>207</v>
      </c>
      <c r="HX138" s="103" t="s">
        <v>184</v>
      </c>
      <c r="HY138" s="103" t="s">
        <v>185</v>
      </c>
      <c r="HZ138" s="104" t="s">
        <v>186</v>
      </c>
      <c r="IA138" s="104" t="s">
        <v>187</v>
      </c>
      <c r="IB138" s="104" t="s">
        <v>209</v>
      </c>
      <c r="IC138" s="104" t="s">
        <v>188</v>
      </c>
      <c r="ID138" s="104" t="s">
        <v>189</v>
      </c>
      <c r="IE138" s="104" t="s">
        <v>218</v>
      </c>
      <c r="IF138" s="104" t="s">
        <v>227</v>
      </c>
      <c r="IG138" s="104" t="s">
        <v>221</v>
      </c>
      <c r="IH138" s="104" t="s">
        <v>229</v>
      </c>
      <c r="II138" s="104"/>
      <c r="IJ138" s="110" t="s">
        <v>162</v>
      </c>
      <c r="IK138" s="21" t="s">
        <v>163</v>
      </c>
    </row>
    <row r="139" spans="1:271" ht="15.95" thickBot="1">
      <c r="A139" t="s">
        <v>230</v>
      </c>
      <c r="B139" s="203">
        <v>153004.10000000003</v>
      </c>
      <c r="C139" s="203">
        <v>130978</v>
      </c>
      <c r="D139" s="203"/>
      <c r="E139" s="203"/>
      <c r="F139" s="203">
        <v>133724.20000000001</v>
      </c>
      <c r="G139" s="203">
        <v>138380.80000000005</v>
      </c>
      <c r="H139" s="203">
        <v>139984.90000000002</v>
      </c>
      <c r="I139" s="203">
        <v>142337.19999999998</v>
      </c>
      <c r="J139" s="203"/>
      <c r="K139" s="203"/>
      <c r="L139" s="203">
        <v>143136.00000000003</v>
      </c>
      <c r="M139" s="203">
        <v>142564.70000000007</v>
      </c>
      <c r="N139" s="203">
        <v>142390.19999999998</v>
      </c>
      <c r="O139" s="203">
        <v>143248.1</v>
      </c>
      <c r="P139" s="203"/>
      <c r="Q139" s="203"/>
      <c r="R139" s="203">
        <v>144004.89999999994</v>
      </c>
      <c r="S139" s="204">
        <f t="shared" ref="S139" si="35">SUM(O81:O134)</f>
        <v>146149.80000000002</v>
      </c>
      <c r="T139" s="204" t="e">
        <f>SUM(#REF!)</f>
        <v>#REF!</v>
      </c>
      <c r="U139" s="204">
        <v>2926.9</v>
      </c>
      <c r="V139" s="204"/>
      <c r="W139" s="204"/>
      <c r="X139" s="204">
        <v>2931.4</v>
      </c>
      <c r="Y139" s="204">
        <v>2929.6</v>
      </c>
      <c r="Z139" s="204" t="e">
        <f>SUM(#REF!)</f>
        <v>#REF!</v>
      </c>
      <c r="AA139" s="204" t="e">
        <f>SUM(#REF!)</f>
        <v>#REF!</v>
      </c>
      <c r="AB139" s="204"/>
      <c r="AC139" s="204"/>
      <c r="AD139" s="204">
        <f t="shared" ref="AD139" si="36">SUM(Z81:Z134)</f>
        <v>-435.30000000000115</v>
      </c>
      <c r="AE139" s="204"/>
      <c r="AF139" s="205" t="e">
        <f t="shared" ref="AF139:AF149" si="37">AA139-B139</f>
        <v>#REF!</v>
      </c>
      <c r="AG139" s="8">
        <v>7627.7999999999993</v>
      </c>
      <c r="AH139" s="8"/>
      <c r="AI139" s="8"/>
      <c r="AJ139" s="8">
        <v>7580.0000000000009</v>
      </c>
      <c r="AK139" s="8">
        <v>6525.1000000000013</v>
      </c>
      <c r="AL139" s="8">
        <v>7005.2999999999993</v>
      </c>
      <c r="AM139" s="8">
        <v>7177.2999999999993</v>
      </c>
      <c r="AN139" s="8"/>
      <c r="AO139" s="8"/>
      <c r="AP139" s="8">
        <v>7208.5000000000018</v>
      </c>
      <c r="AQ139" s="8">
        <v>7247.2000000000007</v>
      </c>
      <c r="AR139" s="8">
        <v>7345.9000000000005</v>
      </c>
      <c r="AS139" s="8">
        <v>7360.7999999999993</v>
      </c>
      <c r="AT139" s="8"/>
      <c r="AU139" s="8"/>
      <c r="AV139" s="8">
        <v>7360.6999999999989</v>
      </c>
      <c r="AW139" s="8">
        <v>7307.6999999999989</v>
      </c>
      <c r="AX139" s="8">
        <v>7416.3999999999978</v>
      </c>
      <c r="AY139" s="8" t="e">
        <f>SUM(#REF!)</f>
        <v>#REF!</v>
      </c>
      <c r="AZ139" s="8"/>
      <c r="BA139" s="8"/>
      <c r="BB139" s="8">
        <f t="shared" ref="BB139:BH139" si="38">SUM(AP81:AP134)</f>
        <v>7362.6000000000013</v>
      </c>
      <c r="BC139" s="8">
        <f t="shared" si="38"/>
        <v>7405.9999999999991</v>
      </c>
      <c r="BD139" s="8">
        <f t="shared" si="38"/>
        <v>7438.1</v>
      </c>
      <c r="BE139" s="8">
        <f t="shared" si="38"/>
        <v>7487.1</v>
      </c>
      <c r="BF139" s="8">
        <f t="shared" si="38"/>
        <v>7580.2999999999984</v>
      </c>
      <c r="BG139" s="8">
        <f t="shared" si="38"/>
        <v>7596.0000000000018</v>
      </c>
      <c r="BH139" s="8">
        <f t="shared" si="38"/>
        <v>7657.7</v>
      </c>
      <c r="BI139" s="8"/>
      <c r="BJ139" s="206">
        <f>BH139-AG139</f>
        <v>29.900000000000546</v>
      </c>
      <c r="BK139" s="207">
        <f>BJ139/AG139</f>
        <v>3.9198720469860969E-3</v>
      </c>
      <c r="BL139" s="8">
        <v>12833.300000000001</v>
      </c>
      <c r="BM139" s="8">
        <v>12768.500000000004</v>
      </c>
      <c r="BN139" s="8">
        <v>12877.9</v>
      </c>
      <c r="BO139" s="8">
        <v>11412.3</v>
      </c>
      <c r="BP139" s="8">
        <v>12038.399999999998</v>
      </c>
      <c r="BQ139" s="8">
        <v>12052.700000000003</v>
      </c>
      <c r="BR139" s="8">
        <v>12078.600000000002</v>
      </c>
      <c r="BS139" s="8">
        <v>12125.399999999996</v>
      </c>
      <c r="BT139" s="8">
        <v>12168.199999999997</v>
      </c>
      <c r="BU139" s="8">
        <v>12177.699999999999</v>
      </c>
      <c r="BV139" s="8">
        <v>12222.400000000003</v>
      </c>
      <c r="BW139" s="8">
        <v>12207.3</v>
      </c>
      <c r="BX139" s="8">
        <v>12242.7</v>
      </c>
      <c r="BY139" s="8">
        <v>12292.400000000003</v>
      </c>
      <c r="BZ139" s="8">
        <f t="shared" ref="BZ139:CH139" si="39">SUM(BS81:BS134)</f>
        <v>12316.400000000001</v>
      </c>
      <c r="CA139" s="8">
        <f t="shared" si="39"/>
        <v>12379.399999999996</v>
      </c>
      <c r="CB139" s="8">
        <f t="shared" si="39"/>
        <v>12414.199999999999</v>
      </c>
      <c r="CC139" s="8">
        <f t="shared" si="39"/>
        <v>12441.199999999999</v>
      </c>
      <c r="CD139" s="8">
        <f t="shared" si="39"/>
        <v>12500.699999999999</v>
      </c>
      <c r="CE139" s="8">
        <f t="shared" si="39"/>
        <v>12536.3</v>
      </c>
      <c r="CF139" s="8">
        <f t="shared" si="39"/>
        <v>12542.400000000001</v>
      </c>
      <c r="CG139" s="8">
        <f t="shared" si="39"/>
        <v>12568.799999999997</v>
      </c>
      <c r="CH139" s="8">
        <f t="shared" si="39"/>
        <v>12640.199999999997</v>
      </c>
      <c r="CI139" s="8"/>
      <c r="CJ139" s="206">
        <f>CH139-BL139</f>
        <v>-193.100000000004</v>
      </c>
      <c r="CK139" s="207">
        <f>CJ139/BL139</f>
        <v>-1.5046792329331036E-2</v>
      </c>
      <c r="CL139" s="8">
        <v>28046.400000000005</v>
      </c>
      <c r="CM139" s="8">
        <v>27958.899999999994</v>
      </c>
      <c r="CN139" s="8">
        <v>24868.899999999998</v>
      </c>
      <c r="CO139" s="8">
        <v>25306.700000000008</v>
      </c>
      <c r="CP139" s="8">
        <v>26172.399999999998</v>
      </c>
      <c r="CQ139" s="8">
        <v>26404.2</v>
      </c>
      <c r="CR139" s="8">
        <v>26711.000000000004</v>
      </c>
      <c r="CS139" s="8">
        <v>26874.300000000003</v>
      </c>
      <c r="CT139" s="8">
        <v>27053.7</v>
      </c>
      <c r="CU139" s="8">
        <v>27249.900000000005</v>
      </c>
      <c r="CV139" s="8">
        <v>27347.600000000006</v>
      </c>
      <c r="CW139" s="8">
        <v>27412.000000000004</v>
      </c>
      <c r="CX139" s="8">
        <v>27492.100000000006</v>
      </c>
      <c r="CY139" s="8">
        <v>27565</v>
      </c>
      <c r="CZ139" s="8">
        <f t="shared" ref="CZ139:DH139" si="40">SUM(CX81:CX134)</f>
        <v>27654.000000000004</v>
      </c>
      <c r="DA139" s="8">
        <f t="shared" si="40"/>
        <v>27703.1</v>
      </c>
      <c r="DB139" s="8">
        <f t="shared" si="40"/>
        <v>27718.400000000009</v>
      </c>
      <c r="DC139" s="8">
        <f t="shared" si="40"/>
        <v>27874.2</v>
      </c>
      <c r="DD139" s="8">
        <f t="shared" si="40"/>
        <v>28053.1</v>
      </c>
      <c r="DE139" s="8">
        <f t="shared" si="40"/>
        <v>28139.600000000002</v>
      </c>
      <c r="DF139" s="8">
        <f t="shared" si="40"/>
        <v>28385.700000000012</v>
      </c>
      <c r="DG139" s="8">
        <f t="shared" si="40"/>
        <v>28530.9</v>
      </c>
      <c r="DH139" s="8">
        <f t="shared" si="40"/>
        <v>28764.200000000004</v>
      </c>
      <c r="DI139" s="8"/>
      <c r="DJ139" s="206">
        <f>DH139-CL139</f>
        <v>717.79999999999927</v>
      </c>
      <c r="DK139" s="207">
        <f>DJ139/CL139</f>
        <v>2.5593302527240541E-2</v>
      </c>
      <c r="DL139" s="8">
        <v>8764.7000000000007</v>
      </c>
      <c r="DM139" s="8">
        <v>8705.7999999999975</v>
      </c>
      <c r="DN139" s="8">
        <v>8433.5</v>
      </c>
      <c r="DO139" s="8">
        <v>8450.5999999999985</v>
      </c>
      <c r="DP139" s="8">
        <v>8468.7000000000007</v>
      </c>
      <c r="DQ139" s="8">
        <v>8489.0000000000018</v>
      </c>
      <c r="DR139" s="8">
        <v>8524.1</v>
      </c>
      <c r="DS139" s="8">
        <v>8559.6999999999989</v>
      </c>
      <c r="DT139" s="8">
        <v>8601.1999999999971</v>
      </c>
      <c r="DU139" s="8">
        <v>8550.2000000000025</v>
      </c>
      <c r="DV139" s="8">
        <v>8559.9999999999982</v>
      </c>
      <c r="DW139" s="8">
        <v>8566.7999999999956</v>
      </c>
      <c r="DX139" s="8">
        <v>8557.9000000000015</v>
      </c>
      <c r="DY139" s="8">
        <v>8580.1</v>
      </c>
      <c r="DZ139" s="8">
        <f t="shared" ref="DZ139:EH139" si="41">SUM(EC81:EC134)</f>
        <v>8571.9999999999964</v>
      </c>
      <c r="EA139" s="8">
        <f t="shared" si="41"/>
        <v>8583.2999999999993</v>
      </c>
      <c r="EB139" s="8">
        <f t="shared" si="41"/>
        <v>8599.4000000000015</v>
      </c>
      <c r="EC139" s="8">
        <f t="shared" si="41"/>
        <v>8608.1999999999989</v>
      </c>
      <c r="ED139" s="8">
        <f t="shared" si="41"/>
        <v>8634.1</v>
      </c>
      <c r="EE139" s="8">
        <f t="shared" si="41"/>
        <v>8656.1000000000022</v>
      </c>
      <c r="EF139" s="8">
        <f t="shared" si="41"/>
        <v>8788.0999999999985</v>
      </c>
      <c r="EG139" s="8">
        <f t="shared" si="41"/>
        <v>8795.9000000000015</v>
      </c>
      <c r="EH139" s="8">
        <f t="shared" si="41"/>
        <v>8829.7000000000007</v>
      </c>
      <c r="EI139" s="8"/>
      <c r="EJ139" s="206">
        <f>EH139-DL139</f>
        <v>65</v>
      </c>
      <c r="EK139" s="207">
        <f>EJ139/DL139</f>
        <v>7.4161123598069523E-3</v>
      </c>
      <c r="EL139" s="8">
        <v>21564.700000000004</v>
      </c>
      <c r="EM139" s="8">
        <v>19290.700000000004</v>
      </c>
      <c r="EN139" s="8">
        <v>19286.3</v>
      </c>
      <c r="EO139" s="8">
        <v>19502.400000000001</v>
      </c>
      <c r="EP139" s="8">
        <v>19815.500000000004</v>
      </c>
      <c r="EQ139" s="8">
        <v>20001.699999999997</v>
      </c>
      <c r="ER139" s="8">
        <v>20196.999999999996</v>
      </c>
      <c r="ES139" s="8">
        <v>20326.400000000001</v>
      </c>
      <c r="ET139" s="8">
        <v>20583.900000000009</v>
      </c>
      <c r="EU139" s="8">
        <v>20492.599999999991</v>
      </c>
      <c r="EV139" s="8">
        <v>20651.899999999994</v>
      </c>
      <c r="EW139" s="8">
        <v>20741.8</v>
      </c>
      <c r="EX139" s="8">
        <v>20797.199999999993</v>
      </c>
      <c r="EY139" s="8">
        <v>20892.300000000007</v>
      </c>
      <c r="EZ139" s="8">
        <f t="shared" ref="EZ139:FH139" si="42">SUM(FH81:FH134)</f>
        <v>21017.900000000009</v>
      </c>
      <c r="FA139" s="8">
        <f t="shared" si="42"/>
        <v>21173.199999999993</v>
      </c>
      <c r="FB139" s="8">
        <f t="shared" si="42"/>
        <v>21266.500000000007</v>
      </c>
      <c r="FC139" s="8">
        <f t="shared" si="42"/>
        <v>21348.6</v>
      </c>
      <c r="FD139" s="8">
        <f t="shared" si="42"/>
        <v>21560.1</v>
      </c>
      <c r="FE139" s="8">
        <f t="shared" si="42"/>
        <v>21669.599999999999</v>
      </c>
      <c r="FF139" s="8">
        <f t="shared" si="42"/>
        <v>21892.899999999998</v>
      </c>
      <c r="FG139" s="8">
        <f t="shared" si="42"/>
        <v>21969.30000000001</v>
      </c>
      <c r="FH139" s="8">
        <f t="shared" si="42"/>
        <v>24120.400000000001</v>
      </c>
      <c r="FI139" s="8"/>
      <c r="FJ139" s="206">
        <f>FH139-EL139</f>
        <v>2555.6999999999971</v>
      </c>
      <c r="FK139" s="207">
        <f>FJ139/EL139</f>
        <v>0.11851312561732816</v>
      </c>
      <c r="FL139" s="8">
        <v>24601.899999999998</v>
      </c>
      <c r="FM139" s="8">
        <v>24338.100000000002</v>
      </c>
      <c r="FN139" s="8">
        <v>21703.299999999996</v>
      </c>
      <c r="FO139" s="8">
        <v>22098.400000000001</v>
      </c>
      <c r="FP139" s="8">
        <v>22707.4</v>
      </c>
      <c r="FQ139" s="8">
        <v>22960.999999999996</v>
      </c>
      <c r="FR139" s="8">
        <v>23125.799999999992</v>
      </c>
      <c r="FS139" s="8">
        <v>23144.2</v>
      </c>
      <c r="FT139" s="8">
        <v>23191.1</v>
      </c>
      <c r="FU139" s="8">
        <v>23257.900000000005</v>
      </c>
      <c r="FV139" s="8">
        <v>23236.799999999996</v>
      </c>
      <c r="FW139" s="8">
        <v>23309.399999999994</v>
      </c>
      <c r="FX139" s="8">
        <v>23340.099999999988</v>
      </c>
      <c r="FY139" s="8">
        <v>23447.4</v>
      </c>
      <c r="FZ139" s="8">
        <f t="shared" ref="FZ139:GH139" si="43">SUM(GM81:GM134)</f>
        <v>23593.899999999994</v>
      </c>
      <c r="GA139" s="8">
        <f t="shared" si="43"/>
        <v>23669.099999999995</v>
      </c>
      <c r="GB139" s="8">
        <f t="shared" si="43"/>
        <v>23673.4</v>
      </c>
      <c r="GC139" s="8">
        <f t="shared" si="43"/>
        <v>23659.100000000002</v>
      </c>
      <c r="GD139" s="8">
        <f t="shared" si="43"/>
        <v>23715.8</v>
      </c>
      <c r="GE139" s="8">
        <f t="shared" si="43"/>
        <v>23761.399999999987</v>
      </c>
      <c r="GF139" s="8">
        <f t="shared" si="43"/>
        <v>23834.399999999994</v>
      </c>
      <c r="GG139" s="8">
        <f t="shared" si="43"/>
        <v>23861.200000000004</v>
      </c>
      <c r="GH139" s="8">
        <f t="shared" si="43"/>
        <v>23940.400000000001</v>
      </c>
      <c r="GI139" s="8"/>
      <c r="GJ139" s="206">
        <f>GH139-FL139</f>
        <v>-661.49999999999636</v>
      </c>
      <c r="GK139" s="207">
        <f>GJ139/FL139</f>
        <v>-2.6888167174079904E-2</v>
      </c>
      <c r="GL139" s="8">
        <v>16744.8</v>
      </c>
      <c r="GM139" s="8">
        <v>16027.500000000002</v>
      </c>
      <c r="GN139" s="8">
        <v>8523.7999999999993</v>
      </c>
      <c r="GO139" s="8">
        <v>9802.4000000000015</v>
      </c>
      <c r="GP139" s="8">
        <v>11767.4</v>
      </c>
      <c r="GQ139" s="8">
        <v>12404.6</v>
      </c>
      <c r="GR139" s="8">
        <v>12590.3</v>
      </c>
      <c r="GS139" s="8">
        <v>12993.700000000003</v>
      </c>
      <c r="GT139" s="8">
        <v>13301.099999999999</v>
      </c>
      <c r="GU139" s="8">
        <v>12993.3</v>
      </c>
      <c r="GV139" s="8">
        <v>12579.399999999998</v>
      </c>
      <c r="GW139" s="8">
        <v>12643.699999999995</v>
      </c>
      <c r="GX139" s="8">
        <v>12977.600000000002</v>
      </c>
      <c r="GY139" s="8">
        <v>13189.9</v>
      </c>
      <c r="GZ139" s="8">
        <f t="shared" ref="GZ139:HH139" si="44">SUM(HR81:HR134)</f>
        <v>13836.300000000001</v>
      </c>
      <c r="HA139" s="8">
        <f t="shared" si="44"/>
        <v>14151.600000000002</v>
      </c>
      <c r="HB139" s="8">
        <f t="shared" si="44"/>
        <v>14197.299999999997</v>
      </c>
      <c r="HC139" s="8">
        <f t="shared" si="44"/>
        <v>14362.6</v>
      </c>
      <c r="HD139" s="8">
        <f t="shared" si="44"/>
        <v>14572.700000000003</v>
      </c>
      <c r="HE139" s="8">
        <f t="shared" si="44"/>
        <v>14738.600000000004</v>
      </c>
      <c r="HF139" s="8">
        <f t="shared" si="44"/>
        <v>15290.999999999998</v>
      </c>
      <c r="HG139" s="8">
        <f t="shared" si="44"/>
        <v>15368.500000000002</v>
      </c>
      <c r="HH139" s="8">
        <f t="shared" si="44"/>
        <v>15511.400000000001</v>
      </c>
      <c r="HI139" s="8"/>
      <c r="HJ139" s="206">
        <f>HH139-GL139</f>
        <v>-1233.3999999999978</v>
      </c>
      <c r="HK139" s="207">
        <f>HJ139/GL139</f>
        <v>-7.3658688070326189E-2</v>
      </c>
      <c r="HL139" s="8">
        <v>23280.800000000003</v>
      </c>
      <c r="HM139" s="8">
        <v>23247.899999999998</v>
      </c>
      <c r="HN139" s="8">
        <v>22349.600000000002</v>
      </c>
      <c r="HO139" s="8">
        <v>21817.200000000001</v>
      </c>
      <c r="HP139" s="8">
        <v>21882.5</v>
      </c>
      <c r="HQ139" s="8">
        <v>22014.099999999991</v>
      </c>
      <c r="HR139" s="8">
        <v>22460.400000000009</v>
      </c>
      <c r="HS139" s="8">
        <v>22432.699999999993</v>
      </c>
      <c r="HT139" s="8">
        <v>22206.400000000001</v>
      </c>
      <c r="HU139" s="8">
        <v>22114.6</v>
      </c>
      <c r="HV139" s="8">
        <v>22016.100000000009</v>
      </c>
      <c r="HW139" s="8">
        <v>22090.100000000002</v>
      </c>
      <c r="HX139" s="8">
        <v>22054.599999999995</v>
      </c>
      <c r="HY139" s="8">
        <v>22089.199999999993</v>
      </c>
      <c r="HZ139" s="8">
        <f t="shared" ref="HZ139:IH139" si="45">SUM(IW81:IW134)</f>
        <v>22269.500000000011</v>
      </c>
      <c r="IA139" s="8">
        <f t="shared" si="45"/>
        <v>22411.5</v>
      </c>
      <c r="IB139" s="8">
        <f t="shared" si="45"/>
        <v>22454.500000000004</v>
      </c>
      <c r="IC139" s="8">
        <f t="shared" si="45"/>
        <v>22431.299999999996</v>
      </c>
      <c r="ID139" s="8">
        <f t="shared" si="45"/>
        <v>22359.3</v>
      </c>
      <c r="IE139" s="8">
        <f t="shared" si="45"/>
        <v>22370.399999999998</v>
      </c>
      <c r="IF139" s="8">
        <f t="shared" si="45"/>
        <v>22454.900000000005</v>
      </c>
      <c r="IG139" s="8">
        <f t="shared" si="45"/>
        <v>22485.100000000002</v>
      </c>
      <c r="IH139" s="8">
        <f t="shared" si="45"/>
        <v>22479.200000000004</v>
      </c>
      <c r="II139" s="8"/>
      <c r="IJ139" s="206">
        <f>IH139-HL139</f>
        <v>-801.59999999999854</v>
      </c>
      <c r="IK139" s="207">
        <f>IJ139/HL139</f>
        <v>-3.4431806467131648E-2</v>
      </c>
    </row>
    <row r="140" spans="1:271" ht="15.95" thickBot="1">
      <c r="A140" t="s">
        <v>231</v>
      </c>
      <c r="B140" s="203"/>
      <c r="C140" s="203"/>
      <c r="D140" s="203"/>
      <c r="E140" s="203"/>
      <c r="F140" s="203"/>
      <c r="G140" s="203"/>
      <c r="H140" s="203"/>
      <c r="I140" s="203"/>
      <c r="J140" s="203"/>
      <c r="K140" s="203"/>
      <c r="L140" s="203"/>
      <c r="M140" s="203"/>
      <c r="N140" s="203"/>
      <c r="O140" s="203"/>
      <c r="P140" s="203"/>
      <c r="Q140" s="203"/>
      <c r="R140" s="203"/>
      <c r="S140" s="204"/>
      <c r="T140" s="204"/>
      <c r="U140" s="204">
        <v>285.60000000000002</v>
      </c>
      <c r="V140" s="204"/>
      <c r="W140" s="204"/>
      <c r="X140" s="204">
        <v>283</v>
      </c>
      <c r="Y140" s="204">
        <v>283.7</v>
      </c>
      <c r="Z140" s="204"/>
      <c r="AA140" s="204"/>
      <c r="AB140" s="204"/>
      <c r="AC140" s="204"/>
      <c r="AD140" s="204"/>
      <c r="AE140" s="204"/>
      <c r="AF140" s="205">
        <f t="shared" si="37"/>
        <v>0</v>
      </c>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208"/>
      <c r="BH140" s="208"/>
      <c r="BI140" s="208"/>
      <c r="BJ140" s="159"/>
      <c r="BK140" s="159"/>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159"/>
      <c r="CM140" s="159"/>
      <c r="CN140" s="159"/>
      <c r="CO140" s="159"/>
      <c r="CP140" s="159"/>
      <c r="CQ140" s="159"/>
      <c r="CR140" s="159"/>
      <c r="CS140" s="159"/>
      <c r="CT140" s="159"/>
      <c r="CU140" s="159"/>
      <c r="CV140" s="159"/>
      <c r="CW140" s="159"/>
      <c r="CX140" s="159"/>
      <c r="CY140" s="159"/>
      <c r="CZ140" s="159"/>
      <c r="DA140" s="159"/>
      <c r="DB140" s="159"/>
      <c r="DC140" s="159"/>
      <c r="DD140" s="159"/>
      <c r="DE140" s="159"/>
      <c r="DF140" s="159"/>
      <c r="DG140" s="159"/>
      <c r="DH140" s="159"/>
      <c r="DI140" s="159"/>
      <c r="DJ140" s="159"/>
      <c r="DK140" s="159"/>
      <c r="DL140" s="74"/>
      <c r="DM140" s="74"/>
      <c r="DN140" s="74"/>
      <c r="DO140" s="74"/>
      <c r="DP140" s="74"/>
      <c r="DQ140" s="74"/>
      <c r="DR140" s="74"/>
      <c r="DS140" s="74"/>
      <c r="DT140" s="74"/>
      <c r="DU140" s="74"/>
      <c r="DV140" s="74"/>
      <c r="DW140" s="74"/>
      <c r="DX140" s="74"/>
      <c r="DY140" s="74"/>
      <c r="DZ140" s="74"/>
      <c r="EA140" s="74"/>
      <c r="EB140" s="74"/>
      <c r="EC140" s="74"/>
      <c r="ED140" s="74"/>
      <c r="EE140" s="74"/>
      <c r="EF140" s="74"/>
      <c r="EG140" s="74"/>
      <c r="EH140" s="74"/>
      <c r="EI140" s="74"/>
      <c r="EJ140" s="74"/>
      <c r="EK140" s="74"/>
      <c r="EL140" s="159"/>
      <c r="EM140" s="159"/>
      <c r="EN140" s="159"/>
      <c r="EO140" s="159"/>
      <c r="EP140" s="159"/>
      <c r="EQ140" s="159"/>
      <c r="ER140" s="159"/>
      <c r="ES140" s="159"/>
      <c r="ET140" s="159"/>
      <c r="EU140" s="159"/>
      <c r="EV140" s="159"/>
      <c r="EW140" s="159"/>
      <c r="EX140" s="159"/>
      <c r="EY140" s="159"/>
      <c r="EZ140" s="159"/>
      <c r="FA140" s="159"/>
      <c r="FB140" s="159"/>
      <c r="FC140" s="159"/>
      <c r="FD140" s="159"/>
      <c r="FE140" s="159"/>
      <c r="FF140" s="159"/>
      <c r="FG140" s="159"/>
      <c r="FH140" s="159"/>
      <c r="FI140" s="159"/>
      <c r="FJ140" s="159"/>
      <c r="FK140" s="159"/>
      <c r="FL140" s="74"/>
      <c r="FM140" s="74"/>
      <c r="FN140" s="74"/>
      <c r="FO140" s="74"/>
      <c r="FP140" s="74"/>
      <c r="FQ140" s="74"/>
      <c r="FR140" s="74"/>
      <c r="FS140" s="74"/>
      <c r="FT140" s="74"/>
      <c r="FU140" s="74"/>
      <c r="FV140" s="74"/>
      <c r="FW140" s="74"/>
      <c r="FX140" s="74"/>
      <c r="FY140" s="74"/>
      <c r="FZ140" s="74"/>
      <c r="GA140" s="74"/>
      <c r="GB140" s="74"/>
      <c r="GC140" s="74"/>
      <c r="GD140" s="74"/>
      <c r="GE140" s="74"/>
      <c r="GF140" s="74"/>
      <c r="GG140" s="74"/>
      <c r="GH140" s="74"/>
      <c r="GI140" s="74"/>
      <c r="GJ140" s="74"/>
      <c r="GK140" s="74"/>
      <c r="GL140" s="159"/>
      <c r="GM140" s="159"/>
      <c r="GN140" s="159"/>
      <c r="GO140" s="159"/>
      <c r="GP140" s="159"/>
      <c r="GQ140" s="159"/>
      <c r="GR140" s="159"/>
      <c r="GS140" s="159"/>
      <c r="GT140" s="159"/>
      <c r="GU140" s="159"/>
      <c r="GV140" s="159"/>
      <c r="GW140" s="159"/>
      <c r="GX140" s="159"/>
      <c r="GY140" s="159"/>
      <c r="GZ140" s="159"/>
      <c r="HA140" s="159"/>
      <c r="HB140" s="159"/>
      <c r="HC140" s="159"/>
      <c r="HD140" s="159"/>
      <c r="HE140" s="159"/>
      <c r="HF140" s="159"/>
      <c r="HG140" s="159"/>
      <c r="HH140" s="159"/>
      <c r="HI140" s="159"/>
      <c r="HJ140" s="159"/>
      <c r="HK140" s="159"/>
      <c r="HL140" s="74"/>
      <c r="HM140" s="74"/>
      <c r="HN140" s="74"/>
      <c r="HO140" s="74"/>
      <c r="HP140" s="74"/>
      <c r="HQ140" s="74"/>
      <c r="HR140" s="74"/>
      <c r="HS140" s="74"/>
      <c r="HT140" s="74"/>
      <c r="HU140" s="74"/>
      <c r="HV140" s="74"/>
      <c r="HW140" s="74"/>
      <c r="HX140" s="74"/>
      <c r="HY140" s="74"/>
      <c r="HZ140" s="74"/>
      <c r="IA140" s="74"/>
      <c r="IB140" s="74"/>
      <c r="IC140" s="74"/>
      <c r="ID140" s="74"/>
      <c r="IE140" s="74"/>
      <c r="IF140" s="74"/>
      <c r="IG140" s="74"/>
      <c r="IH140" s="74"/>
      <c r="II140" s="74"/>
      <c r="IJ140" s="74"/>
      <c r="IK140" s="74"/>
    </row>
    <row r="141" spans="1:271" ht="15.95" thickBot="1">
      <c r="A141" s="209" t="s">
        <v>232</v>
      </c>
      <c r="B141" s="210">
        <f>AG139</f>
        <v>7627.7999999999993</v>
      </c>
      <c r="C141" s="210">
        <f>AK139</f>
        <v>6525.1000000000013</v>
      </c>
      <c r="D141" s="210"/>
      <c r="E141" s="210"/>
      <c r="F141" s="210">
        <f>AL139</f>
        <v>7005.2999999999993</v>
      </c>
      <c r="G141" s="210" t="e">
        <f>#REF!</f>
        <v>#REF!</v>
      </c>
      <c r="H141" s="210">
        <f>AM139</f>
        <v>7177.2999999999993</v>
      </c>
      <c r="I141" s="210">
        <f>AQ139</f>
        <v>7247.2000000000007</v>
      </c>
      <c r="J141" s="210"/>
      <c r="K141" s="210"/>
      <c r="L141" s="210">
        <f>AR139</f>
        <v>7345.9000000000005</v>
      </c>
      <c r="M141" s="210" t="e">
        <f>#REF!</f>
        <v>#REF!</v>
      </c>
      <c r="N141" s="210">
        <f>AS139</f>
        <v>7360.7999999999993</v>
      </c>
      <c r="O141" s="210">
        <f>AW139</f>
        <v>7307.6999999999989</v>
      </c>
      <c r="P141" s="210"/>
      <c r="Q141" s="210"/>
      <c r="R141" s="210">
        <f>AX139</f>
        <v>7416.3999999999978</v>
      </c>
      <c r="S141" s="210" t="e">
        <f>#REF!</f>
        <v>#REF!</v>
      </c>
      <c r="T141" s="210" t="e">
        <f>AY139</f>
        <v>#REF!</v>
      </c>
      <c r="U141" s="210"/>
      <c r="V141" s="210"/>
      <c r="W141" s="210"/>
      <c r="X141" s="210"/>
      <c r="Y141" s="210"/>
      <c r="Z141" s="210">
        <f>BF139</f>
        <v>7580.2999999999984</v>
      </c>
      <c r="AA141" s="210">
        <f>BH139</f>
        <v>7657.7</v>
      </c>
      <c r="AB141" s="210"/>
      <c r="AC141" s="210"/>
      <c r="AD141" s="210">
        <f t="shared" ref="AD141" si="46">BI139</f>
        <v>0</v>
      </c>
      <c r="AE141" s="210"/>
      <c r="AF141" s="205">
        <f t="shared" si="37"/>
        <v>29.900000000000546</v>
      </c>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208"/>
      <c r="BH141" s="208"/>
      <c r="BI141" s="208"/>
      <c r="BJ141" s="159"/>
      <c r="BK141" s="159"/>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59"/>
      <c r="DJ141" s="159"/>
      <c r="DK141" s="159"/>
      <c r="DL141" s="74"/>
      <c r="DM141" s="74"/>
      <c r="DN141" s="74"/>
      <c r="DO141" s="74"/>
      <c r="DP141" s="74"/>
      <c r="DQ141" s="74"/>
      <c r="DR141" s="74"/>
      <c r="DS141" s="74"/>
      <c r="DT141" s="74"/>
      <c r="DU141" s="74"/>
      <c r="DV141" s="74"/>
      <c r="DW141" s="74"/>
      <c r="DX141" s="74"/>
      <c r="DY141" s="74"/>
      <c r="DZ141" s="74"/>
      <c r="EA141" s="74"/>
      <c r="EB141" s="74"/>
      <c r="EC141" s="74"/>
      <c r="ED141" s="74"/>
      <c r="EE141" s="74"/>
      <c r="EF141" s="74"/>
      <c r="EG141" s="74"/>
      <c r="EH141" s="74"/>
      <c r="EI141" s="74"/>
      <c r="EJ141" s="74"/>
      <c r="EK141" s="74"/>
      <c r="EL141" s="159"/>
      <c r="EM141" s="159"/>
      <c r="EN141" s="159"/>
      <c r="EO141" s="159"/>
      <c r="EP141" s="159"/>
      <c r="EQ141" s="159"/>
      <c r="ER141" s="159"/>
      <c r="ES141" s="159"/>
      <c r="ET141" s="159"/>
      <c r="EU141" s="159"/>
      <c r="EV141" s="159"/>
      <c r="EW141" s="159"/>
      <c r="EX141" s="159"/>
      <c r="EY141" s="159"/>
      <c r="EZ141" s="159"/>
      <c r="FA141" s="159"/>
      <c r="FB141" s="159"/>
      <c r="FC141" s="159"/>
      <c r="FD141" s="159"/>
      <c r="FE141" s="159"/>
      <c r="FF141" s="159"/>
      <c r="FG141" s="159"/>
      <c r="FH141" s="159"/>
      <c r="FI141" s="159"/>
      <c r="FJ141" s="159"/>
      <c r="FK141" s="159"/>
      <c r="FL141" s="74"/>
      <c r="FM141" s="74"/>
      <c r="FN141" s="74"/>
      <c r="FO141" s="74"/>
      <c r="FP141" s="74"/>
      <c r="FQ141" s="74"/>
      <c r="FR141" s="74"/>
      <c r="FS141" s="74"/>
      <c r="FT141" s="74"/>
      <c r="FU141" s="74"/>
      <c r="FV141" s="74"/>
      <c r="FW141" s="74"/>
      <c r="FX141" s="74"/>
      <c r="FY141" s="74"/>
      <c r="FZ141" s="74"/>
      <c r="GA141" s="74"/>
      <c r="GB141" s="74"/>
      <c r="GC141" s="74"/>
      <c r="GD141" s="74"/>
      <c r="GE141" s="74"/>
      <c r="GF141" s="74"/>
      <c r="GG141" s="74"/>
      <c r="GH141" s="74"/>
      <c r="GI141" s="74"/>
      <c r="GJ141" s="74"/>
      <c r="GK141" s="74"/>
      <c r="GL141" s="159"/>
      <c r="GM141" s="159"/>
      <c r="GN141" s="159"/>
      <c r="GO141" s="159"/>
      <c r="GP141" s="159"/>
      <c r="GQ141" s="159"/>
      <c r="GR141" s="159"/>
      <c r="GS141" s="159"/>
      <c r="GT141" s="159"/>
      <c r="GU141" s="159"/>
      <c r="GV141" s="159"/>
      <c r="GW141" s="159"/>
      <c r="GX141" s="159"/>
      <c r="GY141" s="159"/>
      <c r="GZ141" s="159"/>
      <c r="HA141" s="159"/>
      <c r="HB141" s="159"/>
      <c r="HC141" s="159"/>
      <c r="HD141" s="159"/>
      <c r="HE141" s="159"/>
      <c r="HF141" s="159"/>
      <c r="HG141" s="159"/>
      <c r="HH141" s="159"/>
      <c r="HI141" s="159"/>
      <c r="HJ141" s="159"/>
      <c r="HK141" s="159"/>
      <c r="HL141" s="74"/>
      <c r="HM141" s="74"/>
      <c r="HN141" s="74"/>
      <c r="HO141" s="74"/>
      <c r="HP141" s="74"/>
      <c r="HQ141" s="74"/>
      <c r="HR141" s="74"/>
      <c r="HS141" s="74"/>
      <c r="HT141" s="74"/>
      <c r="HU141" s="74"/>
      <c r="HV141" s="74"/>
      <c r="HW141" s="74"/>
      <c r="HX141" s="74"/>
      <c r="HY141" s="74"/>
      <c r="HZ141" s="74"/>
      <c r="IA141" s="74"/>
      <c r="IB141" s="74"/>
      <c r="IC141" s="74"/>
      <c r="ID141" s="74"/>
      <c r="IE141" s="74"/>
      <c r="IF141" s="74"/>
      <c r="IG141" s="74"/>
      <c r="IH141" s="74"/>
      <c r="II141" s="74"/>
      <c r="IJ141" s="74"/>
      <c r="IK141" s="74"/>
    </row>
    <row r="142" spans="1:271" ht="15.95" thickBot="1">
      <c r="A142" t="s">
        <v>151</v>
      </c>
      <c r="B142" s="203">
        <f>BL139</f>
        <v>12833.300000000001</v>
      </c>
      <c r="C142" s="203">
        <f>BN139</f>
        <v>12877.9</v>
      </c>
      <c r="D142" s="203"/>
      <c r="E142" s="203"/>
      <c r="F142" s="203">
        <f>BO139</f>
        <v>11412.3</v>
      </c>
      <c r="G142" s="203">
        <f>BP139</f>
        <v>12038.399999999998</v>
      </c>
      <c r="H142" s="203">
        <f>BQ139</f>
        <v>12052.700000000003</v>
      </c>
      <c r="I142" s="203">
        <f>BS139</f>
        <v>12125.399999999996</v>
      </c>
      <c r="J142" s="203"/>
      <c r="K142" s="203"/>
      <c r="L142" s="203">
        <f>BT139</f>
        <v>12168.199999999997</v>
      </c>
      <c r="M142" s="203">
        <f>BU139</f>
        <v>12177.699999999999</v>
      </c>
      <c r="N142" s="203">
        <f>BV139</f>
        <v>12222.400000000003</v>
      </c>
      <c r="O142" s="203">
        <f>BX139</f>
        <v>12242.7</v>
      </c>
      <c r="P142" s="203"/>
      <c r="Q142" s="203"/>
      <c r="R142" s="203">
        <f>BY139</f>
        <v>12292.400000000003</v>
      </c>
      <c r="S142" s="203">
        <f>BZ139</f>
        <v>12316.400000000001</v>
      </c>
      <c r="T142" s="203">
        <f>CA139</f>
        <v>12379.399999999996</v>
      </c>
      <c r="U142" s="203">
        <v>906.2</v>
      </c>
      <c r="V142" s="203"/>
      <c r="W142" s="203"/>
      <c r="X142" s="203">
        <v>916.6</v>
      </c>
      <c r="Y142" s="203">
        <v>912.9</v>
      </c>
      <c r="Z142" s="203">
        <f>CF139</f>
        <v>12542.400000000001</v>
      </c>
      <c r="AA142" s="203">
        <f>CH139</f>
        <v>12640.199999999997</v>
      </c>
      <c r="AB142" s="203"/>
      <c r="AC142" s="203"/>
      <c r="AD142" s="203">
        <f t="shared" ref="AD142" si="47">CI139</f>
        <v>0</v>
      </c>
      <c r="AE142" s="203"/>
      <c r="AF142" s="205">
        <f t="shared" si="37"/>
        <v>-193.100000000004</v>
      </c>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208"/>
      <c r="BH142" s="208"/>
      <c r="BI142" s="208"/>
      <c r="BJ142" s="159"/>
      <c r="BK142" s="159"/>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159"/>
      <c r="CM142" s="159"/>
      <c r="CN142" s="159"/>
      <c r="CO142" s="159"/>
      <c r="CP142" s="159"/>
      <c r="CQ142" s="159"/>
      <c r="CR142" s="159"/>
      <c r="CS142" s="159"/>
      <c r="CT142" s="159"/>
      <c r="CU142" s="159"/>
      <c r="CV142" s="159"/>
      <c r="CW142" s="159"/>
      <c r="CX142" s="159"/>
      <c r="CY142" s="159"/>
      <c r="CZ142" s="159"/>
      <c r="DA142" s="159"/>
      <c r="DB142" s="159"/>
      <c r="DC142" s="159"/>
      <c r="DD142" s="159"/>
      <c r="DE142" s="159"/>
      <c r="DF142" s="159"/>
      <c r="DG142" s="159"/>
      <c r="DH142" s="159"/>
      <c r="DI142" s="159"/>
      <c r="DJ142" s="159"/>
      <c r="DK142" s="159"/>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159"/>
      <c r="EM142" s="159"/>
      <c r="EN142" s="159"/>
      <c r="EO142" s="159"/>
      <c r="EP142" s="159"/>
      <c r="EQ142" s="159"/>
      <c r="ER142" s="159"/>
      <c r="ES142" s="159"/>
      <c r="ET142" s="159"/>
      <c r="EU142" s="159"/>
      <c r="EV142" s="159"/>
      <c r="EW142" s="159"/>
      <c r="EX142" s="159"/>
      <c r="EY142" s="159"/>
      <c r="EZ142" s="159"/>
      <c r="FA142" s="159"/>
      <c r="FB142" s="159"/>
      <c r="FC142" s="159"/>
      <c r="FD142" s="159"/>
      <c r="FE142" s="159"/>
      <c r="FF142" s="159"/>
      <c r="FG142" s="159"/>
      <c r="FH142" s="159"/>
      <c r="FI142" s="159"/>
      <c r="FJ142" s="159"/>
      <c r="FK142" s="159"/>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159"/>
      <c r="GM142" s="159"/>
      <c r="GN142" s="159"/>
      <c r="GO142" s="159"/>
      <c r="GP142" s="159"/>
      <c r="GQ142" s="159"/>
      <c r="GR142" s="159"/>
      <c r="GS142" s="159"/>
      <c r="GT142" s="159"/>
      <c r="GU142" s="159"/>
      <c r="GV142" s="159"/>
      <c r="GW142" s="159"/>
      <c r="GX142" s="159"/>
      <c r="GY142" s="159"/>
      <c r="GZ142" s="159"/>
      <c r="HA142" s="159"/>
      <c r="HB142" s="159"/>
      <c r="HC142" s="159"/>
      <c r="HD142" s="159"/>
      <c r="HE142" s="159"/>
      <c r="HF142" s="159"/>
      <c r="HG142" s="159"/>
      <c r="HH142" s="159"/>
      <c r="HI142" s="159"/>
      <c r="HJ142" s="159"/>
      <c r="HK142" s="159"/>
      <c r="HL142" s="74"/>
      <c r="HM142" s="74"/>
      <c r="HN142" s="74"/>
      <c r="HO142" s="74"/>
      <c r="HP142" s="74"/>
      <c r="HQ142" s="74"/>
      <c r="HR142" s="74"/>
      <c r="HS142" s="74"/>
      <c r="HT142" s="74"/>
      <c r="HU142" s="74"/>
      <c r="HV142" s="74"/>
      <c r="HW142" s="74"/>
      <c r="HX142" s="74"/>
      <c r="HY142" s="74"/>
      <c r="HZ142" s="74"/>
      <c r="IA142" s="74"/>
      <c r="IB142" s="74"/>
      <c r="IC142" s="74"/>
      <c r="ID142" s="74"/>
      <c r="IE142" s="74"/>
      <c r="IF142" s="74"/>
      <c r="IG142" s="74"/>
      <c r="IH142" s="74"/>
      <c r="II142" s="74"/>
      <c r="IJ142" s="74"/>
      <c r="IK142" s="74"/>
    </row>
    <row r="143" spans="1:271" ht="15.95" thickBot="1">
      <c r="A143" t="s">
        <v>233</v>
      </c>
      <c r="B143" s="203">
        <f>CL139</f>
        <v>28046.400000000005</v>
      </c>
      <c r="C143" s="203">
        <f>CN139</f>
        <v>24868.899999999998</v>
      </c>
      <c r="D143" s="203"/>
      <c r="E143" s="203"/>
      <c r="F143" s="203">
        <f>CO139</f>
        <v>25306.700000000008</v>
      </c>
      <c r="G143" s="203">
        <f>CP139</f>
        <v>26172.399999999998</v>
      </c>
      <c r="H143" s="203">
        <f>CQ139</f>
        <v>26404.2</v>
      </c>
      <c r="I143" s="203">
        <f>CS139</f>
        <v>26874.300000000003</v>
      </c>
      <c r="J143" s="203"/>
      <c r="K143" s="203"/>
      <c r="L143" s="203">
        <f>CT139</f>
        <v>27053.7</v>
      </c>
      <c r="M143" s="203">
        <f>CU139</f>
        <v>27249.900000000005</v>
      </c>
      <c r="N143" s="203">
        <f>CV139</f>
        <v>27347.600000000006</v>
      </c>
      <c r="O143" s="203">
        <f>CX139</f>
        <v>27492.100000000006</v>
      </c>
      <c r="P143" s="203"/>
      <c r="Q143" s="203"/>
      <c r="R143" s="203">
        <f>CY139</f>
        <v>27565</v>
      </c>
      <c r="S143" s="203">
        <f>CZ139</f>
        <v>27654.000000000004</v>
      </c>
      <c r="T143" s="203">
        <f>DA139</f>
        <v>27703.1</v>
      </c>
      <c r="U143" s="203">
        <v>34.9</v>
      </c>
      <c r="V143" s="203"/>
      <c r="W143" s="203"/>
      <c r="X143" s="203">
        <v>35.299999999999997</v>
      </c>
      <c r="Y143" s="203">
        <v>35.4</v>
      </c>
      <c r="Z143" s="203">
        <f>DF139</f>
        <v>28385.700000000012</v>
      </c>
      <c r="AA143" s="203">
        <f>DH139</f>
        <v>28764.200000000004</v>
      </c>
      <c r="AB143" s="203"/>
      <c r="AC143" s="203"/>
      <c r="AD143" s="203">
        <f t="shared" ref="AD143" si="48">DI139</f>
        <v>0</v>
      </c>
      <c r="AE143" s="203"/>
      <c r="AF143" s="205">
        <f t="shared" si="37"/>
        <v>717.79999999999927</v>
      </c>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208"/>
      <c r="BH143" s="208"/>
      <c r="BI143" s="208"/>
      <c r="BJ143" s="159"/>
      <c r="BK143" s="159"/>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59"/>
      <c r="DJ143" s="159"/>
      <c r="DK143" s="159"/>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159"/>
      <c r="EM143" s="159"/>
      <c r="EN143" s="159"/>
      <c r="EO143" s="159"/>
      <c r="EP143" s="159"/>
      <c r="EQ143" s="159"/>
      <c r="ER143" s="159"/>
      <c r="ES143" s="159"/>
      <c r="ET143" s="159"/>
      <c r="EU143" s="159"/>
      <c r="EV143" s="159"/>
      <c r="EW143" s="159"/>
      <c r="EX143" s="159"/>
      <c r="EY143" s="159"/>
      <c r="EZ143" s="159"/>
      <c r="FA143" s="159"/>
      <c r="FB143" s="159"/>
      <c r="FC143" s="159"/>
      <c r="FD143" s="159"/>
      <c r="FE143" s="159"/>
      <c r="FF143" s="159"/>
      <c r="FG143" s="159"/>
      <c r="FH143" s="159"/>
      <c r="FI143" s="159"/>
      <c r="FJ143" s="159"/>
      <c r="FK143" s="159"/>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159"/>
      <c r="GM143" s="159"/>
      <c r="GN143" s="159"/>
      <c r="GO143" s="159"/>
      <c r="GP143" s="159"/>
      <c r="GQ143" s="159"/>
      <c r="GR143" s="159"/>
      <c r="GS143" s="159"/>
      <c r="GT143" s="159"/>
      <c r="GU143" s="159"/>
      <c r="GV143" s="159"/>
      <c r="GW143" s="159"/>
      <c r="GX143" s="159"/>
      <c r="GY143" s="159"/>
      <c r="GZ143" s="159"/>
      <c r="HA143" s="159"/>
      <c r="HB143" s="159"/>
      <c r="HC143" s="159"/>
      <c r="HD143" s="159"/>
      <c r="HE143" s="159"/>
      <c r="HF143" s="159"/>
      <c r="HG143" s="159"/>
      <c r="HH143" s="159"/>
      <c r="HI143" s="159"/>
      <c r="HJ143" s="159"/>
      <c r="HK143" s="159"/>
      <c r="HL143" s="74"/>
      <c r="HM143" s="74"/>
      <c r="HN143" s="74"/>
      <c r="HO143" s="74"/>
      <c r="HP143" s="74"/>
      <c r="HQ143" s="74"/>
      <c r="HR143" s="74"/>
      <c r="HS143" s="74"/>
      <c r="HT143" s="74"/>
      <c r="HU143" s="74"/>
      <c r="HV143" s="74"/>
      <c r="HW143" s="74"/>
      <c r="HX143" s="74"/>
      <c r="HY143" s="74"/>
      <c r="HZ143" s="74"/>
      <c r="IA143" s="74"/>
      <c r="IB143" s="74"/>
      <c r="IC143" s="74"/>
      <c r="ID143" s="74"/>
      <c r="IE143" s="74"/>
      <c r="IF143" s="74"/>
      <c r="IG143" s="74"/>
      <c r="IH143" s="74"/>
      <c r="II143" s="74"/>
      <c r="IJ143" s="74"/>
      <c r="IK143" s="74"/>
    </row>
    <row r="144" spans="1:271" ht="15.95" thickBot="1">
      <c r="A144" s="209" t="s">
        <v>234</v>
      </c>
      <c r="B144" s="210">
        <f>DL139</f>
        <v>8764.7000000000007</v>
      </c>
      <c r="C144" s="210">
        <f>DN139</f>
        <v>8433.5</v>
      </c>
      <c r="D144" s="210"/>
      <c r="E144" s="210"/>
      <c r="F144" s="210">
        <f>DO139</f>
        <v>8450.5999999999985</v>
      </c>
      <c r="G144" s="210">
        <f>DP139</f>
        <v>8468.7000000000007</v>
      </c>
      <c r="H144" s="210">
        <f>DQ139</f>
        <v>8489.0000000000018</v>
      </c>
      <c r="I144" s="210">
        <f>DS139</f>
        <v>8559.6999999999989</v>
      </c>
      <c r="J144" s="210"/>
      <c r="K144" s="210"/>
      <c r="L144" s="210">
        <f>DT139</f>
        <v>8601.1999999999971</v>
      </c>
      <c r="M144" s="210">
        <f>DU139</f>
        <v>8550.2000000000025</v>
      </c>
      <c r="N144" s="210">
        <f>DV139</f>
        <v>8559.9999999999982</v>
      </c>
      <c r="O144" s="210">
        <f>DX139</f>
        <v>8557.9000000000015</v>
      </c>
      <c r="P144" s="210"/>
      <c r="Q144" s="210"/>
      <c r="R144" s="210">
        <f>DY139</f>
        <v>8580.1</v>
      </c>
      <c r="S144" s="210">
        <f>DZ139</f>
        <v>8571.9999999999964</v>
      </c>
      <c r="T144" s="210">
        <f>EA139</f>
        <v>8583.2999999999993</v>
      </c>
      <c r="U144" s="210">
        <f>EC139</f>
        <v>8608.1999999999989</v>
      </c>
      <c r="V144" s="210"/>
      <c r="W144" s="210"/>
      <c r="X144" s="210">
        <f>ED139</f>
        <v>8634.1</v>
      </c>
      <c r="Y144" s="210">
        <f>EE139</f>
        <v>8656.1000000000022</v>
      </c>
      <c r="Z144" s="210">
        <f>EF139</f>
        <v>8788.0999999999985</v>
      </c>
      <c r="AA144" s="210">
        <f>EH139</f>
        <v>8829.7000000000007</v>
      </c>
      <c r="AB144" s="210"/>
      <c r="AC144" s="210"/>
      <c r="AD144" s="210">
        <f t="shared" ref="AD144" si="49">EI139</f>
        <v>0</v>
      </c>
      <c r="AE144" s="210"/>
      <c r="AF144" s="205">
        <f t="shared" si="37"/>
        <v>65</v>
      </c>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208"/>
      <c r="BH144" s="208"/>
      <c r="BI144" s="208"/>
      <c r="BJ144" s="159"/>
      <c r="BK144" s="159"/>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59"/>
      <c r="DJ144" s="159"/>
      <c r="DK144" s="159"/>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159"/>
      <c r="EM144" s="159"/>
      <c r="EN144" s="159"/>
      <c r="EO144" s="159"/>
      <c r="EP144" s="159"/>
      <c r="EQ144" s="159"/>
      <c r="ER144" s="159"/>
      <c r="ES144" s="159"/>
      <c r="ET144" s="159"/>
      <c r="EU144" s="159"/>
      <c r="EV144" s="159"/>
      <c r="EW144" s="159"/>
      <c r="EX144" s="159"/>
      <c r="EY144" s="159"/>
      <c r="EZ144" s="159"/>
      <c r="FA144" s="159"/>
      <c r="FB144" s="159"/>
      <c r="FC144" s="159"/>
      <c r="FD144" s="159"/>
      <c r="FE144" s="159"/>
      <c r="FF144" s="159"/>
      <c r="FG144" s="159"/>
      <c r="FH144" s="159"/>
      <c r="FI144" s="159"/>
      <c r="FJ144" s="159"/>
      <c r="FK144" s="159"/>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159"/>
      <c r="GM144" s="159"/>
      <c r="GN144" s="159"/>
      <c r="GO144" s="159"/>
      <c r="GP144" s="159"/>
      <c r="GQ144" s="159"/>
      <c r="GR144" s="159"/>
      <c r="GS144" s="159"/>
      <c r="GT144" s="159"/>
      <c r="GU144" s="159"/>
      <c r="GV144" s="159"/>
      <c r="GW144" s="159"/>
      <c r="GX144" s="159"/>
      <c r="GY144" s="159"/>
      <c r="GZ144" s="159"/>
      <c r="HA144" s="159"/>
      <c r="HB144" s="159"/>
      <c r="HC144" s="159"/>
      <c r="HD144" s="159"/>
      <c r="HE144" s="159"/>
      <c r="HF144" s="159"/>
      <c r="HG144" s="159"/>
      <c r="HH144" s="159"/>
      <c r="HI144" s="159"/>
      <c r="HJ144" s="159"/>
      <c r="HK144" s="159"/>
      <c r="HL144" s="74"/>
      <c r="HM144" s="74"/>
      <c r="HN144" s="74"/>
      <c r="HO144" s="74"/>
      <c r="HP144" s="74"/>
      <c r="HQ144" s="74"/>
      <c r="HR144" s="74"/>
      <c r="HS144" s="74"/>
      <c r="HT144" s="74"/>
      <c r="HU144" s="74"/>
      <c r="HV144" s="74"/>
      <c r="HW144" s="74"/>
      <c r="HX144" s="74"/>
      <c r="HY144" s="74"/>
      <c r="HZ144" s="74"/>
      <c r="IA144" s="74"/>
      <c r="IB144" s="74"/>
      <c r="IC144" s="74"/>
      <c r="ID144" s="74"/>
      <c r="IE144" s="74"/>
      <c r="IF144" s="74"/>
      <c r="IG144" s="74"/>
      <c r="IH144" s="74"/>
      <c r="II144" s="74"/>
      <c r="IJ144" s="74"/>
      <c r="IK144" s="74"/>
    </row>
    <row r="145" spans="1:245" ht="15.95" thickBot="1">
      <c r="A145" t="s">
        <v>235</v>
      </c>
      <c r="B145" s="203">
        <f>EL139</f>
        <v>21564.700000000004</v>
      </c>
      <c r="C145" s="203">
        <f>EN139</f>
        <v>19286.3</v>
      </c>
      <c r="D145" s="203"/>
      <c r="E145" s="203"/>
      <c r="F145" s="203">
        <f>EO139</f>
        <v>19502.400000000001</v>
      </c>
      <c r="G145" s="203">
        <f>EP139</f>
        <v>19815.500000000004</v>
      </c>
      <c r="H145" s="203">
        <f>EQ139</f>
        <v>20001.699999999997</v>
      </c>
      <c r="I145" s="203">
        <f>ES139</f>
        <v>20326.400000000001</v>
      </c>
      <c r="J145" s="203"/>
      <c r="K145" s="203"/>
      <c r="L145" s="203">
        <f>ET139</f>
        <v>20583.900000000009</v>
      </c>
      <c r="M145" s="203">
        <f>EU139</f>
        <v>20492.599999999991</v>
      </c>
      <c r="N145" s="203">
        <f>EV139</f>
        <v>20651.899999999994</v>
      </c>
      <c r="O145" s="203">
        <f>EX139</f>
        <v>20797.199999999993</v>
      </c>
      <c r="P145" s="203"/>
      <c r="Q145" s="203"/>
      <c r="R145" s="203">
        <f>EY139</f>
        <v>20892.300000000007</v>
      </c>
      <c r="S145" s="203">
        <f>EZ139</f>
        <v>21017.900000000009</v>
      </c>
      <c r="T145" s="203">
        <f>FA139</f>
        <v>21173.199999999993</v>
      </c>
      <c r="U145" s="203">
        <f>FC139</f>
        <v>21348.6</v>
      </c>
      <c r="V145" s="203"/>
      <c r="W145" s="203"/>
      <c r="X145" s="203">
        <f>FD139</f>
        <v>21560.1</v>
      </c>
      <c r="Y145" s="203">
        <f>FE139</f>
        <v>21669.599999999999</v>
      </c>
      <c r="Z145" s="203">
        <f>FF139</f>
        <v>21892.899999999998</v>
      </c>
      <c r="AA145" s="203">
        <f>FH139</f>
        <v>24120.400000000001</v>
      </c>
      <c r="AB145" s="203"/>
      <c r="AC145" s="203"/>
      <c r="AD145" s="203">
        <f t="shared" ref="AD145" si="50">FI139</f>
        <v>0</v>
      </c>
      <c r="AE145" s="203"/>
      <c r="AF145" s="205">
        <f t="shared" si="37"/>
        <v>2555.6999999999971</v>
      </c>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208"/>
      <c r="BH145" s="208"/>
      <c r="BI145" s="208"/>
      <c r="BJ145" s="159"/>
      <c r="BK145" s="159"/>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59"/>
      <c r="DJ145" s="159"/>
      <c r="DK145" s="159"/>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159"/>
      <c r="EM145" s="159"/>
      <c r="EN145" s="159"/>
      <c r="EO145" s="159"/>
      <c r="EP145" s="159"/>
      <c r="EQ145" s="159"/>
      <c r="ER145" s="159"/>
      <c r="ES145" s="159"/>
      <c r="ET145" s="159"/>
      <c r="EU145" s="159"/>
      <c r="EV145" s="159"/>
      <c r="EW145" s="159"/>
      <c r="EX145" s="159"/>
      <c r="EY145" s="159"/>
      <c r="EZ145" s="159"/>
      <c r="FA145" s="159"/>
      <c r="FB145" s="159"/>
      <c r="FC145" s="159"/>
      <c r="FD145" s="159"/>
      <c r="FE145" s="159"/>
      <c r="FF145" s="159"/>
      <c r="FG145" s="159"/>
      <c r="FH145" s="159"/>
      <c r="FI145" s="159"/>
      <c r="FJ145" s="159"/>
      <c r="FK145" s="159"/>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159"/>
      <c r="GM145" s="159"/>
      <c r="GN145" s="159"/>
      <c r="GO145" s="159"/>
      <c r="GP145" s="159"/>
      <c r="GQ145" s="159"/>
      <c r="GR145" s="159"/>
      <c r="GS145" s="159"/>
      <c r="GT145" s="159"/>
      <c r="GU145" s="159"/>
      <c r="GV145" s="159"/>
      <c r="GW145" s="159"/>
      <c r="GX145" s="159"/>
      <c r="GY145" s="159"/>
      <c r="GZ145" s="159"/>
      <c r="HA145" s="159"/>
      <c r="HB145" s="159"/>
      <c r="HC145" s="159"/>
      <c r="HD145" s="159"/>
      <c r="HE145" s="159"/>
      <c r="HF145" s="159"/>
      <c r="HG145" s="159"/>
      <c r="HH145" s="159"/>
      <c r="HI145" s="159"/>
      <c r="HJ145" s="159"/>
      <c r="HK145" s="159"/>
      <c r="HL145" s="74"/>
      <c r="HM145" s="74"/>
      <c r="HN145" s="74"/>
      <c r="HO145" s="74"/>
      <c r="HP145" s="74"/>
      <c r="HQ145" s="74"/>
      <c r="HR145" s="74"/>
      <c r="HS145" s="74"/>
      <c r="HT145" s="74"/>
      <c r="HU145" s="74"/>
      <c r="HV145" s="74"/>
      <c r="HW145" s="74"/>
      <c r="HX145" s="74"/>
      <c r="HY145" s="74"/>
      <c r="HZ145" s="74"/>
      <c r="IA145" s="74"/>
      <c r="IB145" s="74"/>
      <c r="IC145" s="74"/>
      <c r="ID145" s="74"/>
      <c r="IE145" s="74"/>
      <c r="IF145" s="74"/>
      <c r="IG145" s="74"/>
      <c r="IH145" s="74"/>
      <c r="II145" s="74"/>
      <c r="IJ145" s="74"/>
      <c r="IK145" s="74"/>
    </row>
    <row r="146" spans="1:245" ht="15.95" thickBot="1">
      <c r="A146" t="s">
        <v>236</v>
      </c>
      <c r="B146" s="203">
        <f>EL139</f>
        <v>21564.700000000004</v>
      </c>
      <c r="C146" s="203">
        <f>EN139</f>
        <v>19286.3</v>
      </c>
      <c r="D146" s="203"/>
      <c r="E146" s="203"/>
      <c r="F146" s="203">
        <f>EO139</f>
        <v>19502.400000000001</v>
      </c>
      <c r="G146" s="203">
        <f>EP139</f>
        <v>19815.500000000004</v>
      </c>
      <c r="H146" s="203">
        <f>EQ139</f>
        <v>20001.699999999997</v>
      </c>
      <c r="I146" s="203">
        <f>ES139</f>
        <v>20326.400000000001</v>
      </c>
      <c r="J146" s="203"/>
      <c r="K146" s="203"/>
      <c r="L146" s="203">
        <f>ET139</f>
        <v>20583.900000000009</v>
      </c>
      <c r="M146" s="203">
        <f>EU139</f>
        <v>20492.599999999991</v>
      </c>
      <c r="N146" s="203">
        <f>EV139</f>
        <v>20651.899999999994</v>
      </c>
      <c r="O146" s="203">
        <f>EX139</f>
        <v>20797.199999999993</v>
      </c>
      <c r="P146" s="203"/>
      <c r="Q146" s="203"/>
      <c r="R146" s="203">
        <f>EY139</f>
        <v>20892.300000000007</v>
      </c>
      <c r="S146" s="203">
        <f>EZ139</f>
        <v>21017.900000000009</v>
      </c>
      <c r="T146" s="203">
        <f>FA139</f>
        <v>21173.199999999993</v>
      </c>
      <c r="U146" s="203">
        <f>FC139</f>
        <v>21348.6</v>
      </c>
      <c r="V146" s="203"/>
      <c r="W146" s="203"/>
      <c r="X146" s="203">
        <f>FD139</f>
        <v>21560.1</v>
      </c>
      <c r="Y146" s="203">
        <f>FE139</f>
        <v>21669.599999999999</v>
      </c>
      <c r="Z146" s="203">
        <f>FF139</f>
        <v>21892.899999999998</v>
      </c>
      <c r="AA146" s="203">
        <f>FH139</f>
        <v>24120.400000000001</v>
      </c>
      <c r="AB146" s="203"/>
      <c r="AC146" s="203"/>
      <c r="AD146" s="203">
        <f t="shared" ref="AD146" si="51">FI139</f>
        <v>0</v>
      </c>
      <c r="AE146" s="203"/>
      <c r="AF146" s="205">
        <f t="shared" si="37"/>
        <v>2555.6999999999971</v>
      </c>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208"/>
      <c r="BH146" s="208"/>
      <c r="BI146" s="208"/>
      <c r="BJ146" s="159"/>
      <c r="BK146" s="159"/>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59"/>
      <c r="DJ146" s="159"/>
      <c r="DK146" s="159"/>
      <c r="DL146" s="74"/>
      <c r="DM146" s="74"/>
      <c r="DN146" s="74"/>
      <c r="DO146" s="74"/>
      <c r="DP146" s="74"/>
      <c r="DQ146" s="74"/>
      <c r="DR146" s="74"/>
      <c r="DS146" s="74"/>
      <c r="DT146" s="74"/>
      <c r="DU146" s="74"/>
      <c r="DV146" s="74"/>
      <c r="DW146" s="74"/>
      <c r="DX146" s="74"/>
      <c r="DY146" s="74"/>
      <c r="DZ146" s="74"/>
      <c r="EA146" s="74"/>
      <c r="EB146" s="74"/>
      <c r="EC146" s="74"/>
      <c r="ED146" s="74"/>
      <c r="EE146" s="74"/>
      <c r="EF146" s="74"/>
      <c r="EG146" s="74"/>
      <c r="EH146" s="74"/>
      <c r="EI146" s="74"/>
      <c r="EJ146" s="74"/>
      <c r="EK146" s="74"/>
      <c r="EL146" s="159"/>
      <c r="EM146" s="159"/>
      <c r="EN146" s="159"/>
      <c r="EO146" s="159"/>
      <c r="EP146" s="159"/>
      <c r="EQ146" s="159"/>
      <c r="ER146" s="159"/>
      <c r="ES146" s="159"/>
      <c r="ET146" s="159"/>
      <c r="EU146" s="159"/>
      <c r="EV146" s="159"/>
      <c r="EW146" s="159"/>
      <c r="EX146" s="159"/>
      <c r="EY146" s="159"/>
      <c r="EZ146" s="159"/>
      <c r="FA146" s="159"/>
      <c r="FB146" s="159"/>
      <c r="FC146" s="159"/>
      <c r="FD146" s="159"/>
      <c r="FE146" s="159"/>
      <c r="FF146" s="159"/>
      <c r="FG146" s="159"/>
      <c r="FH146" s="159"/>
      <c r="FI146" s="159"/>
      <c r="FJ146" s="159"/>
      <c r="FK146" s="159"/>
      <c r="FL146" s="74"/>
      <c r="FM146" s="74"/>
      <c r="FN146" s="74"/>
      <c r="FO146" s="74"/>
      <c r="FP146" s="74"/>
      <c r="FQ146" s="74"/>
      <c r="FR146" s="74"/>
      <c r="FS146" s="74"/>
      <c r="FT146" s="74"/>
      <c r="FU146" s="74"/>
      <c r="FV146" s="74"/>
      <c r="FW146" s="74"/>
      <c r="FX146" s="74"/>
      <c r="FY146" s="74"/>
      <c r="FZ146" s="74"/>
      <c r="GA146" s="74"/>
      <c r="GB146" s="74"/>
      <c r="GC146" s="74"/>
      <c r="GD146" s="74"/>
      <c r="GE146" s="74"/>
      <c r="GF146" s="74"/>
      <c r="GG146" s="74"/>
      <c r="GH146" s="74"/>
      <c r="GI146" s="74"/>
      <c r="GJ146" s="74"/>
      <c r="GK146" s="74"/>
      <c r="GL146" s="159"/>
      <c r="GM146" s="159"/>
      <c r="GN146" s="159"/>
      <c r="GO146" s="159"/>
      <c r="GP146" s="159"/>
      <c r="GQ146" s="159"/>
      <c r="GR146" s="159"/>
      <c r="GS146" s="159"/>
      <c r="GT146" s="159"/>
      <c r="GU146" s="159"/>
      <c r="GV146" s="159"/>
      <c r="GW146" s="159"/>
      <c r="GX146" s="159"/>
      <c r="GY146" s="159"/>
      <c r="GZ146" s="159"/>
      <c r="HA146" s="159"/>
      <c r="HB146" s="159"/>
      <c r="HC146" s="159"/>
      <c r="HD146" s="159"/>
      <c r="HE146" s="159"/>
      <c r="HF146" s="159"/>
      <c r="HG146" s="159"/>
      <c r="HH146" s="159"/>
      <c r="HI146" s="159"/>
      <c r="HJ146" s="159"/>
      <c r="HK146" s="159"/>
      <c r="HL146" s="74"/>
      <c r="HM146" s="74"/>
      <c r="HN146" s="74"/>
      <c r="HO146" s="74"/>
      <c r="HP146" s="74"/>
      <c r="HQ146" s="74"/>
      <c r="HR146" s="74"/>
      <c r="HS146" s="74"/>
      <c r="HT146" s="74"/>
      <c r="HU146" s="74"/>
      <c r="HV146" s="74"/>
      <c r="HW146" s="74"/>
      <c r="HX146" s="74"/>
      <c r="HY146" s="74"/>
      <c r="HZ146" s="74"/>
      <c r="IA146" s="74"/>
      <c r="IB146" s="74"/>
      <c r="IC146" s="74"/>
      <c r="ID146" s="74"/>
      <c r="IE146" s="74"/>
      <c r="IF146" s="74"/>
      <c r="IG146" s="74"/>
      <c r="IH146" s="74"/>
      <c r="II146" s="74"/>
      <c r="IJ146" s="74"/>
      <c r="IK146" s="74"/>
    </row>
    <row r="147" spans="1:245" ht="15.95" thickBot="1">
      <c r="A147" s="211" t="s">
        <v>156</v>
      </c>
      <c r="B147" s="212">
        <f>GL139</f>
        <v>16744.8</v>
      </c>
      <c r="C147" s="212">
        <f>GN139</f>
        <v>8523.7999999999993</v>
      </c>
      <c r="D147" s="212"/>
      <c r="E147" s="212"/>
      <c r="F147" s="212">
        <f>GO139</f>
        <v>9802.4000000000015</v>
      </c>
      <c r="G147" s="212">
        <f>GP139</f>
        <v>11767.4</v>
      </c>
      <c r="H147" s="212">
        <f>GQ139</f>
        <v>12404.6</v>
      </c>
      <c r="I147" s="212">
        <f>GS139</f>
        <v>12993.700000000003</v>
      </c>
      <c r="J147" s="212"/>
      <c r="K147" s="212"/>
      <c r="L147" s="212">
        <f>GT139</f>
        <v>13301.099999999999</v>
      </c>
      <c r="M147" s="212">
        <f>GU139</f>
        <v>12993.3</v>
      </c>
      <c r="N147" s="212">
        <f>GV139</f>
        <v>12579.399999999998</v>
      </c>
      <c r="O147" s="212">
        <f>GX139</f>
        <v>12977.600000000002</v>
      </c>
      <c r="P147" s="212"/>
      <c r="Q147" s="212"/>
      <c r="R147" s="212">
        <f>GY139</f>
        <v>13189.9</v>
      </c>
      <c r="S147" s="212">
        <f>GZ139</f>
        <v>13836.300000000001</v>
      </c>
      <c r="T147" s="212">
        <f>HA139</f>
        <v>14151.600000000002</v>
      </c>
      <c r="U147" s="212">
        <f>HC139</f>
        <v>14362.6</v>
      </c>
      <c r="V147" s="212"/>
      <c r="W147" s="212"/>
      <c r="X147" s="212">
        <f>HD139</f>
        <v>14572.700000000003</v>
      </c>
      <c r="Y147" s="212">
        <f>HE139</f>
        <v>14738.600000000004</v>
      </c>
      <c r="Z147" s="212">
        <f>HF139</f>
        <v>15290.999999999998</v>
      </c>
      <c r="AA147" s="212">
        <f>HH139</f>
        <v>15511.400000000001</v>
      </c>
      <c r="AB147" s="212"/>
      <c r="AC147" s="212"/>
      <c r="AD147" s="212">
        <f t="shared" ref="AD147" si="52">HI139</f>
        <v>0</v>
      </c>
      <c r="AE147" s="212"/>
      <c r="AF147" s="205">
        <f t="shared" si="37"/>
        <v>-1233.3999999999978</v>
      </c>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208"/>
      <c r="BH147" s="208"/>
      <c r="BI147" s="208"/>
      <c r="BJ147" s="159"/>
      <c r="BK147" s="159"/>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59"/>
      <c r="DJ147" s="159"/>
      <c r="DK147" s="159"/>
      <c r="DL147" s="74"/>
      <c r="DM147" s="74"/>
      <c r="DN147" s="74"/>
      <c r="DO147" s="74"/>
      <c r="DP147" s="74"/>
      <c r="DQ147" s="74"/>
      <c r="DR147" s="74"/>
      <c r="DS147" s="74"/>
      <c r="DT147" s="74"/>
      <c r="DU147" s="74"/>
      <c r="DV147" s="74"/>
      <c r="DW147" s="74"/>
      <c r="DX147" s="74"/>
      <c r="DY147" s="74"/>
      <c r="DZ147" s="74"/>
      <c r="EA147" s="74"/>
      <c r="EB147" s="74"/>
      <c r="EC147" s="74"/>
      <c r="ED147" s="74"/>
      <c r="EE147" s="74"/>
      <c r="EF147" s="74"/>
      <c r="EG147" s="74"/>
      <c r="EH147" s="74"/>
      <c r="EI147" s="74"/>
      <c r="EJ147" s="74"/>
      <c r="EK147" s="74"/>
      <c r="EL147" s="159"/>
      <c r="EM147" s="159"/>
      <c r="EN147" s="159"/>
      <c r="EO147" s="159"/>
      <c r="EP147" s="159"/>
      <c r="EQ147" s="159"/>
      <c r="ER147" s="159"/>
      <c r="ES147" s="159"/>
      <c r="ET147" s="159"/>
      <c r="EU147" s="159"/>
      <c r="EV147" s="159"/>
      <c r="EW147" s="159"/>
      <c r="EX147" s="159"/>
      <c r="EY147" s="159"/>
      <c r="EZ147" s="159"/>
      <c r="FA147" s="159"/>
      <c r="FB147" s="159"/>
      <c r="FC147" s="159"/>
      <c r="FD147" s="159"/>
      <c r="FE147" s="159"/>
      <c r="FF147" s="159"/>
      <c r="FG147" s="159"/>
      <c r="FH147" s="159"/>
      <c r="FI147" s="159"/>
      <c r="FJ147" s="159"/>
      <c r="FK147" s="159"/>
      <c r="FL147" s="74"/>
      <c r="FM147" s="74"/>
      <c r="FN147" s="74"/>
      <c r="FO147" s="74"/>
      <c r="FP147" s="74"/>
      <c r="FQ147" s="74"/>
      <c r="FR147" s="74"/>
      <c r="FS147" s="74"/>
      <c r="FT147" s="74"/>
      <c r="FU147" s="74"/>
      <c r="FV147" s="74"/>
      <c r="FW147" s="74"/>
      <c r="FX147" s="74"/>
      <c r="FY147" s="74"/>
      <c r="FZ147" s="74"/>
      <c r="GA147" s="74"/>
      <c r="GB147" s="74"/>
      <c r="GC147" s="74"/>
      <c r="GD147" s="74"/>
      <c r="GE147" s="74"/>
      <c r="GF147" s="74"/>
      <c r="GG147" s="74"/>
      <c r="GH147" s="74"/>
      <c r="GI147" s="74"/>
      <c r="GJ147" s="74"/>
      <c r="GK147" s="74"/>
      <c r="GL147" s="159"/>
      <c r="GM147" s="159"/>
      <c r="GN147" s="159"/>
      <c r="GO147" s="159"/>
      <c r="GP147" s="159"/>
      <c r="GQ147" s="159"/>
      <c r="GR147" s="159"/>
      <c r="GS147" s="159"/>
      <c r="GT147" s="159"/>
      <c r="GU147" s="159"/>
      <c r="GV147" s="159"/>
      <c r="GW147" s="159"/>
      <c r="GX147" s="159"/>
      <c r="GY147" s="159"/>
      <c r="GZ147" s="159"/>
      <c r="HA147" s="159"/>
      <c r="HB147" s="159"/>
      <c r="HC147" s="159"/>
      <c r="HD147" s="159"/>
      <c r="HE147" s="159"/>
      <c r="HF147" s="159"/>
      <c r="HG147" s="159"/>
      <c r="HH147" s="159"/>
      <c r="HI147" s="159"/>
      <c r="HJ147" s="159"/>
      <c r="HK147" s="159"/>
      <c r="HL147" s="74"/>
      <c r="HM147" s="74"/>
      <c r="HN147" s="74"/>
      <c r="HO147" s="74"/>
      <c r="HP147" s="74"/>
      <c r="HQ147" s="74"/>
      <c r="HR147" s="74"/>
      <c r="HS147" s="74"/>
      <c r="HT147" s="74"/>
      <c r="HU147" s="74"/>
      <c r="HV147" s="74"/>
      <c r="HW147" s="74"/>
      <c r="HX147" s="74"/>
      <c r="HY147" s="74"/>
      <c r="HZ147" s="74"/>
      <c r="IA147" s="74"/>
      <c r="IB147" s="74"/>
      <c r="IC147" s="74"/>
      <c r="ID147" s="74"/>
      <c r="IE147" s="74"/>
      <c r="IF147" s="74"/>
      <c r="IG147" s="74"/>
      <c r="IH147" s="74"/>
      <c r="II147" s="74"/>
      <c r="IJ147" s="74"/>
      <c r="IK147" s="74"/>
    </row>
    <row r="148" spans="1:245" ht="15.95" thickBot="1">
      <c r="A148" s="209" t="s">
        <v>157</v>
      </c>
      <c r="B148" s="210">
        <f>HL139</f>
        <v>23280.800000000003</v>
      </c>
      <c r="C148" s="210">
        <f>HN139</f>
        <v>22349.600000000002</v>
      </c>
      <c r="D148" s="210"/>
      <c r="E148" s="210"/>
      <c r="F148" s="210">
        <f>HO139</f>
        <v>21817.200000000001</v>
      </c>
      <c r="G148" s="210">
        <f>HP139</f>
        <v>21882.5</v>
      </c>
      <c r="H148" s="210">
        <f>HQ139</f>
        <v>22014.099999999991</v>
      </c>
      <c r="I148" s="210">
        <f>HS139</f>
        <v>22432.699999999993</v>
      </c>
      <c r="J148" s="210"/>
      <c r="K148" s="210"/>
      <c r="L148" s="210">
        <f>HT139</f>
        <v>22206.400000000001</v>
      </c>
      <c r="M148" s="210">
        <f>HU139</f>
        <v>22114.6</v>
      </c>
      <c r="N148" s="210">
        <f>HV139</f>
        <v>22016.100000000009</v>
      </c>
      <c r="O148" s="210">
        <f>HX139</f>
        <v>22054.599999999995</v>
      </c>
      <c r="P148" s="210"/>
      <c r="Q148" s="210"/>
      <c r="R148" s="210">
        <f>HY139</f>
        <v>22089.199999999993</v>
      </c>
      <c r="S148" s="210">
        <f>HZ139</f>
        <v>22269.500000000011</v>
      </c>
      <c r="T148" s="210">
        <f>IA139</f>
        <v>22411.5</v>
      </c>
      <c r="U148" s="210">
        <f>IC139</f>
        <v>22431.299999999996</v>
      </c>
      <c r="V148" s="210"/>
      <c r="W148" s="210"/>
      <c r="X148" s="210">
        <f>ID139</f>
        <v>22359.3</v>
      </c>
      <c r="Y148" s="210">
        <f>IE139</f>
        <v>22370.399999999998</v>
      </c>
      <c r="Z148" s="210">
        <f>IF139</f>
        <v>22454.900000000005</v>
      </c>
      <c r="AA148" s="210">
        <f>IH139</f>
        <v>22479.200000000004</v>
      </c>
      <c r="AB148" s="210"/>
      <c r="AC148" s="210"/>
      <c r="AD148" s="210">
        <f t="shared" ref="AD148" si="53">II139</f>
        <v>0</v>
      </c>
      <c r="AE148" s="210"/>
      <c r="AF148" s="205">
        <f t="shared" si="37"/>
        <v>-801.59999999999854</v>
      </c>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208"/>
      <c r="BH148" s="208"/>
      <c r="BI148" s="208"/>
      <c r="BJ148" s="159"/>
      <c r="BK148" s="159"/>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159"/>
      <c r="CM148" s="159"/>
      <c r="CN148" s="159"/>
      <c r="CO148" s="159"/>
      <c r="CP148" s="159"/>
      <c r="CQ148" s="159"/>
      <c r="CR148" s="159"/>
      <c r="CS148" s="159"/>
      <c r="CT148" s="159"/>
      <c r="CU148" s="159"/>
      <c r="CV148" s="159"/>
      <c r="CW148" s="159"/>
      <c r="CX148" s="159"/>
      <c r="CY148" s="159"/>
      <c r="CZ148" s="159"/>
      <c r="DA148" s="159"/>
      <c r="DB148" s="159"/>
      <c r="DC148" s="159"/>
      <c r="DD148" s="159"/>
      <c r="DE148" s="159"/>
      <c r="DF148" s="159"/>
      <c r="DG148" s="159"/>
      <c r="DH148" s="159"/>
      <c r="DI148" s="159"/>
      <c r="DJ148" s="159"/>
      <c r="DK148" s="159"/>
      <c r="DL148" s="74"/>
      <c r="DM148" s="74"/>
      <c r="DN148" s="74"/>
      <c r="DO148" s="74"/>
      <c r="DP148" s="74"/>
      <c r="DQ148" s="74"/>
      <c r="DR148" s="74"/>
      <c r="DS148" s="74"/>
      <c r="DT148" s="74"/>
      <c r="DU148" s="74"/>
      <c r="DV148" s="74"/>
      <c r="DW148" s="74"/>
      <c r="DX148" s="74"/>
      <c r="DY148" s="74"/>
      <c r="DZ148" s="74"/>
      <c r="EA148" s="74"/>
      <c r="EB148" s="74"/>
      <c r="EC148" s="74"/>
      <c r="ED148" s="74"/>
      <c r="EE148" s="74"/>
      <c r="EF148" s="74"/>
      <c r="EG148" s="74"/>
      <c r="EH148" s="74"/>
      <c r="EI148" s="74"/>
      <c r="EJ148" s="74"/>
      <c r="EK148" s="74"/>
      <c r="EL148" s="159"/>
      <c r="EM148" s="159"/>
      <c r="EN148" s="159"/>
      <c r="EO148" s="159"/>
      <c r="EP148" s="159"/>
      <c r="EQ148" s="159"/>
      <c r="ER148" s="159"/>
      <c r="ES148" s="159"/>
      <c r="ET148" s="159"/>
      <c r="EU148" s="159"/>
      <c r="EV148" s="159"/>
      <c r="EW148" s="159"/>
      <c r="EX148" s="159"/>
      <c r="EY148" s="159"/>
      <c r="EZ148" s="159"/>
      <c r="FA148" s="159"/>
      <c r="FB148" s="159"/>
      <c r="FC148" s="159"/>
      <c r="FD148" s="159"/>
      <c r="FE148" s="159"/>
      <c r="FF148" s="159"/>
      <c r="FG148" s="159"/>
      <c r="FH148" s="159"/>
      <c r="FI148" s="159"/>
      <c r="FJ148" s="159"/>
      <c r="FK148" s="159"/>
      <c r="FL148" s="74"/>
      <c r="FM148" s="74"/>
      <c r="FN148" s="74"/>
      <c r="FO148" s="74"/>
      <c r="FP148" s="74"/>
      <c r="FQ148" s="74"/>
      <c r="FR148" s="74"/>
      <c r="FS148" s="74"/>
      <c r="FT148" s="74"/>
      <c r="FU148" s="74"/>
      <c r="FV148" s="74"/>
      <c r="FW148" s="74"/>
      <c r="FX148" s="74"/>
      <c r="FY148" s="74"/>
      <c r="FZ148" s="74"/>
      <c r="GA148" s="74"/>
      <c r="GB148" s="74"/>
      <c r="GC148" s="74"/>
      <c r="GD148" s="74"/>
      <c r="GE148" s="74"/>
      <c r="GF148" s="74"/>
      <c r="GG148" s="74"/>
      <c r="GH148" s="74"/>
      <c r="GI148" s="74"/>
      <c r="GJ148" s="74"/>
      <c r="GK148" s="74"/>
      <c r="GL148" s="159"/>
      <c r="GM148" s="159"/>
      <c r="GN148" s="159"/>
      <c r="GO148" s="159"/>
      <c r="GP148" s="159"/>
      <c r="GQ148" s="159"/>
      <c r="GR148" s="159"/>
      <c r="GS148" s="159"/>
      <c r="GT148" s="159"/>
      <c r="GU148" s="159"/>
      <c r="GV148" s="159"/>
      <c r="GW148" s="159"/>
      <c r="GX148" s="159"/>
      <c r="GY148" s="159"/>
      <c r="GZ148" s="159"/>
      <c r="HA148" s="159"/>
      <c r="HB148" s="159"/>
      <c r="HC148" s="159"/>
      <c r="HD148" s="159"/>
      <c r="HE148" s="159"/>
      <c r="HF148" s="159"/>
      <c r="HG148" s="159"/>
      <c r="HH148" s="159"/>
      <c r="HI148" s="159"/>
      <c r="HJ148" s="159"/>
      <c r="HK148" s="159"/>
      <c r="HL148" s="74"/>
      <c r="HM148" s="74"/>
      <c r="HN148" s="74"/>
      <c r="HO148" s="74"/>
      <c r="HP148" s="74"/>
      <c r="HQ148" s="74"/>
      <c r="HR148" s="74"/>
      <c r="HS148" s="74"/>
      <c r="HT148" s="74"/>
      <c r="HU148" s="74"/>
      <c r="HV148" s="74"/>
      <c r="HW148" s="74"/>
      <c r="HX148" s="74"/>
      <c r="HY148" s="74"/>
      <c r="HZ148" s="74"/>
      <c r="IA148" s="74"/>
      <c r="IB148" s="74"/>
      <c r="IC148" s="74"/>
      <c r="ID148" s="74"/>
      <c r="IE148" s="74"/>
      <c r="IF148" s="74"/>
      <c r="IG148" s="74"/>
      <c r="IH148" s="74"/>
      <c r="II148" s="74"/>
      <c r="IJ148" s="74"/>
      <c r="IK148" s="74"/>
    </row>
    <row r="149" spans="1:245" ht="15.95" thickBot="1">
      <c r="A149" s="209" t="s">
        <v>237</v>
      </c>
      <c r="B149" s="210">
        <f t="shared" ref="B149:Z149" si="54">B139-SUM(B141:B148)</f>
        <v>12576.900000000023</v>
      </c>
      <c r="C149" s="210">
        <f t="shared" si="54"/>
        <v>8826.5999999999913</v>
      </c>
      <c r="D149" s="210"/>
      <c r="E149" s="210"/>
      <c r="F149" s="210">
        <f t="shared" si="54"/>
        <v>10924.900000000009</v>
      </c>
      <c r="G149" s="210" t="e">
        <f t="shared" si="54"/>
        <v>#REF!</v>
      </c>
      <c r="H149" s="210">
        <f t="shared" si="54"/>
        <v>11439.600000000035</v>
      </c>
      <c r="I149" s="210">
        <f t="shared" si="54"/>
        <v>11451.399999999994</v>
      </c>
      <c r="J149" s="210"/>
      <c r="K149" s="210"/>
      <c r="L149" s="210">
        <f t="shared" si="54"/>
        <v>11291.700000000012</v>
      </c>
      <c r="M149" s="210" t="e">
        <f t="shared" si="54"/>
        <v>#REF!</v>
      </c>
      <c r="N149" s="210">
        <f t="shared" si="54"/>
        <v>11000.099999999977</v>
      </c>
      <c r="O149" s="210">
        <f t="shared" si="54"/>
        <v>11021.100000000006</v>
      </c>
      <c r="P149" s="210"/>
      <c r="Q149" s="210"/>
      <c r="R149" s="210">
        <f t="shared" si="54"/>
        <v>11087.29999999993</v>
      </c>
      <c r="S149" s="210" t="e">
        <f t="shared" si="54"/>
        <v>#REF!</v>
      </c>
      <c r="T149" s="210" t="e">
        <f t="shared" si="54"/>
        <v>#REF!</v>
      </c>
      <c r="U149" s="210">
        <f t="shared" si="54"/>
        <v>-86113.5</v>
      </c>
      <c r="V149" s="210"/>
      <c r="W149" s="210"/>
      <c r="X149" s="210">
        <f t="shared" si="54"/>
        <v>-86706.8</v>
      </c>
      <c r="Y149" s="210">
        <f t="shared" si="54"/>
        <v>-87122.999999999985</v>
      </c>
      <c r="Z149" s="210" t="e">
        <f t="shared" si="54"/>
        <v>#REF!</v>
      </c>
      <c r="AA149" s="210" t="e">
        <f t="shared" ref="AA149" si="55">AA139-SUM(AA141:AA148)</f>
        <v>#REF!</v>
      </c>
      <c r="AB149" s="210"/>
      <c r="AC149" s="210"/>
      <c r="AD149" s="210">
        <f t="shared" ref="AD149" si="56">AD139-SUM(AD141:AD148)</f>
        <v>-435.30000000000115</v>
      </c>
      <c r="AE149" s="210"/>
      <c r="AF149" s="205" t="e">
        <f t="shared" si="37"/>
        <v>#REF!</v>
      </c>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208"/>
      <c r="BH149" s="208"/>
      <c r="BI149" s="208"/>
      <c r="BJ149" s="159"/>
      <c r="BK149" s="159"/>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59"/>
      <c r="DJ149" s="159"/>
      <c r="DK149" s="159"/>
      <c r="DL149" s="74"/>
      <c r="DM149" s="74"/>
      <c r="DN149" s="74"/>
      <c r="DO149" s="74"/>
      <c r="DP149" s="74"/>
      <c r="DQ149" s="74"/>
      <c r="DR149" s="74"/>
      <c r="DS149" s="74"/>
      <c r="DT149" s="74"/>
      <c r="DU149" s="74"/>
      <c r="DV149" s="74"/>
      <c r="DW149" s="74"/>
      <c r="DX149" s="74"/>
      <c r="DY149" s="74"/>
      <c r="DZ149" s="74"/>
      <c r="EA149" s="74"/>
      <c r="EB149" s="74"/>
      <c r="EC149" s="74"/>
      <c r="ED149" s="74"/>
      <c r="EE149" s="74"/>
      <c r="EF149" s="74"/>
      <c r="EG149" s="74"/>
      <c r="EH149" s="74"/>
      <c r="EI149" s="74"/>
      <c r="EJ149" s="74"/>
      <c r="EK149" s="74"/>
      <c r="EL149" s="159"/>
      <c r="EM149" s="159"/>
      <c r="EN149" s="159"/>
      <c r="EO149" s="159"/>
      <c r="EP149" s="159"/>
      <c r="EQ149" s="159"/>
      <c r="ER149" s="159"/>
      <c r="ES149" s="159"/>
      <c r="ET149" s="159"/>
      <c r="EU149" s="159"/>
      <c r="EV149" s="159"/>
      <c r="EW149" s="159"/>
      <c r="EX149" s="159"/>
      <c r="EY149" s="159"/>
      <c r="EZ149" s="159"/>
      <c r="FA149" s="159"/>
      <c r="FB149" s="159"/>
      <c r="FC149" s="159"/>
      <c r="FD149" s="159"/>
      <c r="FE149" s="159"/>
      <c r="FF149" s="159"/>
      <c r="FG149" s="159"/>
      <c r="FH149" s="159"/>
      <c r="FI149" s="159"/>
      <c r="FJ149" s="159"/>
      <c r="FK149" s="159"/>
      <c r="FL149" s="74"/>
      <c r="FM149" s="74"/>
      <c r="FN149" s="74"/>
      <c r="FO149" s="74"/>
      <c r="FP149" s="74"/>
      <c r="FQ149" s="74"/>
      <c r="FR149" s="74"/>
      <c r="FS149" s="74"/>
      <c r="FT149" s="74"/>
      <c r="FU149" s="74"/>
      <c r="FV149" s="74"/>
      <c r="FW149" s="74"/>
      <c r="FX149" s="74"/>
      <c r="FY149" s="74"/>
      <c r="FZ149" s="74"/>
      <c r="GA149" s="74"/>
      <c r="GB149" s="74"/>
      <c r="GC149" s="74"/>
      <c r="GD149" s="74"/>
      <c r="GE149" s="74"/>
      <c r="GF149" s="74"/>
      <c r="GG149" s="74"/>
      <c r="GH149" s="74"/>
      <c r="GI149" s="74"/>
      <c r="GJ149" s="74"/>
      <c r="GK149" s="74"/>
      <c r="GL149" s="159"/>
      <c r="GM149" s="159"/>
      <c r="GN149" s="159"/>
      <c r="GO149" s="159"/>
      <c r="GP149" s="159"/>
      <c r="GQ149" s="159"/>
      <c r="GR149" s="159"/>
      <c r="GS149" s="159"/>
      <c r="GT149" s="159"/>
      <c r="GU149" s="159"/>
      <c r="GV149" s="159"/>
      <c r="GW149" s="159"/>
      <c r="GX149" s="159"/>
      <c r="GY149" s="159"/>
      <c r="GZ149" s="159"/>
      <c r="HA149" s="159"/>
      <c r="HB149" s="159"/>
      <c r="HC149" s="159"/>
      <c r="HD149" s="159"/>
      <c r="HE149" s="159"/>
      <c r="HF149" s="159"/>
      <c r="HG149" s="159"/>
      <c r="HH149" s="159"/>
      <c r="HI149" s="159"/>
      <c r="HJ149" s="159"/>
      <c r="HK149" s="159"/>
      <c r="HL149" s="74"/>
      <c r="HM149" s="74"/>
      <c r="HN149" s="74"/>
      <c r="HO149" s="74"/>
      <c r="HP149" s="74"/>
      <c r="HQ149" s="74"/>
      <c r="HR149" s="74"/>
      <c r="HS149" s="74"/>
      <c r="HT149" s="74"/>
      <c r="HU149" s="74"/>
      <c r="HV149" s="74"/>
      <c r="HW149" s="74"/>
      <c r="HX149" s="74"/>
      <c r="HY149" s="74"/>
      <c r="HZ149" s="74"/>
      <c r="IA149" s="74"/>
      <c r="IB149" s="74"/>
      <c r="IC149" s="74"/>
      <c r="ID149" s="74"/>
      <c r="IE149" s="74"/>
      <c r="IF149" s="74"/>
      <c r="IG149" s="74"/>
      <c r="IH149" s="74"/>
      <c r="II149" s="74"/>
      <c r="IJ149" s="74"/>
      <c r="IK149" s="74"/>
    </row>
    <row r="150" spans="1:245" ht="15.95">
      <c r="A150" s="4" t="s">
        <v>238</v>
      </c>
      <c r="B150" s="213" t="str">
        <f>B138</f>
        <v>Feb 2020</v>
      </c>
      <c r="C150" s="213" t="str">
        <f t="shared" ref="C150:AD150" si="57">C138</f>
        <v>April   2020</v>
      </c>
      <c r="D150" s="213"/>
      <c r="E150" s="213"/>
      <c r="F150" s="213" t="str">
        <f t="shared" si="57"/>
        <v>May    2020</v>
      </c>
      <c r="G150" s="213" t="str">
        <f t="shared" si="57"/>
        <v>June   2020</v>
      </c>
      <c r="H150" s="213" t="str">
        <f t="shared" si="57"/>
        <v>July 2020</v>
      </c>
      <c r="I150" s="213" t="str">
        <f t="shared" si="57"/>
        <v>September 2020</v>
      </c>
      <c r="J150" s="213"/>
      <c r="K150" s="213"/>
      <c r="L150" s="213" t="str">
        <f t="shared" si="57"/>
        <v>October 2020</v>
      </c>
      <c r="M150" s="213" t="str">
        <f t="shared" si="57"/>
        <v>November    2020</v>
      </c>
      <c r="N150" s="213" t="str">
        <f t="shared" si="57"/>
        <v>December 2020</v>
      </c>
      <c r="O150" s="213" t="str">
        <f t="shared" si="57"/>
        <v>February
2021</v>
      </c>
      <c r="P150" s="213"/>
      <c r="Q150" s="213"/>
      <c r="R150" s="213" t="str">
        <f t="shared" si="57"/>
        <v>March 
2021</v>
      </c>
      <c r="S150" s="213" t="str">
        <f t="shared" si="57"/>
        <v>April   2021</v>
      </c>
      <c r="T150" s="213" t="str">
        <f t="shared" si="57"/>
        <v>May    2021</v>
      </c>
      <c r="U150" s="213">
        <f t="shared" si="57"/>
        <v>697</v>
      </c>
      <c r="V150" s="213"/>
      <c r="W150" s="213"/>
      <c r="X150" s="213">
        <f t="shared" si="57"/>
        <v>711.7</v>
      </c>
      <c r="Y150" s="213">
        <f t="shared" si="57"/>
        <v>704.3</v>
      </c>
      <c r="Z150" s="213" t="str">
        <f t="shared" si="57"/>
        <v xml:space="preserve">October 2021 </v>
      </c>
      <c r="AA150" s="213" t="str">
        <f t="shared" si="57"/>
        <v>December 2021</v>
      </c>
      <c r="AB150" s="213"/>
      <c r="AC150" s="213"/>
      <c r="AD150" s="213" t="str">
        <f t="shared" si="57"/>
        <v xml:space="preserve">January 2022 </v>
      </c>
      <c r="AE150"/>
      <c r="AF150" s="4"/>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208"/>
      <c r="BH150" s="208"/>
      <c r="BI150" s="208"/>
      <c r="BJ150" s="159"/>
      <c r="BK150" s="159"/>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59"/>
      <c r="DJ150" s="159"/>
      <c r="DK150" s="159"/>
      <c r="DL150" s="74"/>
      <c r="DM150" s="74"/>
      <c r="DN150" s="74"/>
      <c r="DO150" s="74"/>
      <c r="DP150" s="74"/>
      <c r="DQ150" s="74"/>
      <c r="DR150" s="74"/>
      <c r="DS150" s="74"/>
      <c r="DT150" s="74"/>
      <c r="DU150" s="74"/>
      <c r="DV150" s="74"/>
      <c r="DW150" s="74"/>
      <c r="DX150" s="74"/>
      <c r="DY150" s="74"/>
      <c r="DZ150" s="74"/>
      <c r="EA150" s="74"/>
      <c r="EB150" s="74"/>
      <c r="EC150" s="74"/>
      <c r="ED150" s="74"/>
      <c r="EE150" s="74"/>
      <c r="EF150" s="74"/>
      <c r="EG150" s="74"/>
      <c r="EH150" s="74"/>
      <c r="EI150" s="74"/>
      <c r="EJ150" s="74"/>
      <c r="EK150" s="74"/>
      <c r="EL150" s="159"/>
      <c r="EM150" s="159"/>
      <c r="EN150" s="159"/>
      <c r="EO150" s="159"/>
      <c r="EP150" s="159"/>
      <c r="EQ150" s="159"/>
      <c r="ER150" s="159"/>
      <c r="ES150" s="159"/>
      <c r="ET150" s="159"/>
      <c r="EU150" s="159"/>
      <c r="EV150" s="159"/>
      <c r="EW150" s="159"/>
      <c r="EX150" s="159"/>
      <c r="EY150" s="159"/>
      <c r="EZ150" s="159"/>
      <c r="FA150" s="159"/>
      <c r="FB150" s="159"/>
      <c r="FC150" s="159"/>
      <c r="FD150" s="159"/>
      <c r="FE150" s="159"/>
      <c r="FF150" s="159"/>
      <c r="FG150" s="159"/>
      <c r="FH150" s="159"/>
      <c r="FI150" s="159"/>
      <c r="FJ150" s="159"/>
      <c r="FK150" s="159"/>
      <c r="FL150" s="74"/>
      <c r="FM150" s="74"/>
      <c r="FN150" s="74"/>
      <c r="FO150" s="74"/>
      <c r="FP150" s="74"/>
      <c r="FQ150" s="74"/>
      <c r="FR150" s="74"/>
      <c r="FS150" s="74"/>
      <c r="FT150" s="74"/>
      <c r="FU150" s="74"/>
      <c r="FV150" s="74"/>
      <c r="FW150" s="74"/>
      <c r="FX150" s="74"/>
      <c r="FY150" s="74"/>
      <c r="FZ150" s="74"/>
      <c r="GA150" s="74"/>
      <c r="GB150" s="74"/>
      <c r="GC150" s="74"/>
      <c r="GD150" s="74"/>
      <c r="GE150" s="74"/>
      <c r="GF150" s="74"/>
      <c r="GG150" s="74"/>
      <c r="GH150" s="74"/>
      <c r="GI150" s="74"/>
      <c r="GJ150" s="74"/>
      <c r="GK150" s="74"/>
      <c r="GL150" s="159"/>
      <c r="GM150" s="159"/>
      <c r="GN150" s="159"/>
      <c r="GO150" s="159"/>
      <c r="GP150" s="159"/>
      <c r="GQ150" s="159"/>
      <c r="GR150" s="159"/>
      <c r="GS150" s="159"/>
      <c r="GT150" s="159"/>
      <c r="GU150" s="159"/>
      <c r="GV150" s="159"/>
      <c r="GW150" s="159"/>
      <c r="GX150" s="159"/>
      <c r="GY150" s="159"/>
      <c r="GZ150" s="159"/>
      <c r="HA150" s="159"/>
      <c r="HB150" s="159"/>
      <c r="HC150" s="159"/>
      <c r="HD150" s="159"/>
      <c r="HE150" s="159"/>
      <c r="HF150" s="159"/>
      <c r="HG150" s="159"/>
      <c r="HH150" s="159"/>
      <c r="HI150" s="159"/>
      <c r="HJ150" s="159"/>
      <c r="HK150" s="159"/>
      <c r="HL150" s="74"/>
      <c r="HM150" s="74"/>
      <c r="HN150" s="74"/>
      <c r="HO150" s="74"/>
      <c r="HP150" s="74"/>
      <c r="HQ150" s="74"/>
      <c r="HR150" s="74"/>
      <c r="HS150" s="74"/>
      <c r="HT150" s="74"/>
      <c r="HU150" s="74"/>
      <c r="HV150" s="74"/>
      <c r="HW150" s="74"/>
      <c r="HX150" s="74"/>
      <c r="HY150" s="74"/>
      <c r="HZ150" s="74"/>
      <c r="IA150" s="74"/>
      <c r="IB150" s="74"/>
      <c r="IC150" s="74"/>
      <c r="ID150" s="74"/>
      <c r="IE150" s="74"/>
      <c r="IF150" s="74"/>
      <c r="IG150" s="74"/>
      <c r="IH150" s="74"/>
      <c r="II150" s="74"/>
      <c r="IJ150" s="74"/>
      <c r="IK150" s="74"/>
    </row>
    <row r="151" spans="1:245">
      <c r="A151" t="s">
        <v>232</v>
      </c>
      <c r="B151" s="214">
        <f t="shared" ref="B151:AA158" si="58">B141/B$139</f>
        <v>4.9853566015551201E-2</v>
      </c>
      <c r="C151" s="214">
        <f t="shared" si="58"/>
        <v>4.9818290094519699E-2</v>
      </c>
      <c r="D151" s="214"/>
      <c r="E151" s="214"/>
      <c r="F151" s="214">
        <f t="shared" si="58"/>
        <v>5.2386179913583318E-2</v>
      </c>
      <c r="G151" s="214" t="e">
        <f t="shared" si="58"/>
        <v>#REF!</v>
      </c>
      <c r="H151" s="214">
        <f t="shared" si="58"/>
        <v>5.1271958618393829E-2</v>
      </c>
      <c r="I151" s="214">
        <f t="shared" si="58"/>
        <v>5.0915712828410294E-2</v>
      </c>
      <c r="J151" s="214"/>
      <c r="K151" s="214"/>
      <c r="L151" s="214">
        <f t="shared" si="58"/>
        <v>5.1321121171473277E-2</v>
      </c>
      <c r="M151" s="214" t="e">
        <f t="shared" si="58"/>
        <v>#REF!</v>
      </c>
      <c r="N151" s="214">
        <f t="shared" si="58"/>
        <v>5.1694568867801299E-2</v>
      </c>
      <c r="O151" s="214">
        <f t="shared" si="58"/>
        <v>5.1014289194760691E-2</v>
      </c>
      <c r="P151" s="214"/>
      <c r="Q151" s="214"/>
      <c r="R151" s="214">
        <f t="shared" si="58"/>
        <v>5.150102531233313E-2</v>
      </c>
      <c r="S151" s="214" t="e">
        <f t="shared" si="58"/>
        <v>#REF!</v>
      </c>
      <c r="T151" s="214" t="e">
        <f t="shared" si="58"/>
        <v>#REF!</v>
      </c>
      <c r="U151" s="214">
        <f t="shared" si="58"/>
        <v>0</v>
      </c>
      <c r="V151" s="214"/>
      <c r="W151" s="214"/>
      <c r="X151" s="214">
        <f t="shared" si="58"/>
        <v>0</v>
      </c>
      <c r="Y151" s="214">
        <f t="shared" si="58"/>
        <v>0</v>
      </c>
      <c r="Z151" s="214" t="e">
        <f t="shared" si="58"/>
        <v>#REF!</v>
      </c>
      <c r="AA151" s="214" t="e">
        <f t="shared" si="58"/>
        <v>#REF!</v>
      </c>
      <c r="AB151" s="214"/>
      <c r="AC151" s="214"/>
      <c r="AD151" s="214">
        <f t="shared" ref="AD151:AD158" si="59">AD141/AD$139</f>
        <v>0</v>
      </c>
      <c r="AE151" s="214"/>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208"/>
      <c r="BH151" s="208"/>
      <c r="BI151" s="208"/>
      <c r="BJ151" s="159"/>
      <c r="BK151" s="159"/>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59"/>
      <c r="DJ151" s="159"/>
      <c r="DK151" s="159"/>
      <c r="DL151" s="74"/>
      <c r="DM151" s="74"/>
      <c r="DN151" s="74"/>
      <c r="DO151" s="74"/>
      <c r="DP151" s="74"/>
      <c r="DQ151" s="74"/>
      <c r="DR151" s="74"/>
      <c r="DS151" s="74"/>
      <c r="DT151" s="74"/>
      <c r="DU151" s="74"/>
      <c r="DV151" s="74"/>
      <c r="DW151" s="74"/>
      <c r="DX151" s="74"/>
      <c r="DY151" s="74"/>
      <c r="DZ151" s="74"/>
      <c r="EA151" s="74"/>
      <c r="EB151" s="74"/>
      <c r="EC151" s="74"/>
      <c r="ED151" s="74"/>
      <c r="EE151" s="74"/>
      <c r="EF151" s="74"/>
      <c r="EG151" s="74"/>
      <c r="EH151" s="74"/>
      <c r="EI151" s="74"/>
      <c r="EJ151" s="74"/>
      <c r="EK151" s="74"/>
      <c r="EL151" s="159"/>
      <c r="EM151" s="159"/>
      <c r="EN151" s="159"/>
      <c r="EO151" s="159"/>
      <c r="EP151" s="159"/>
      <c r="EQ151" s="159"/>
      <c r="ER151" s="159"/>
      <c r="ES151" s="159"/>
      <c r="ET151" s="159"/>
      <c r="EU151" s="159"/>
      <c r="EV151" s="159"/>
      <c r="EW151" s="159"/>
      <c r="EX151" s="159"/>
      <c r="EY151" s="159"/>
      <c r="EZ151" s="159"/>
      <c r="FA151" s="159"/>
      <c r="FB151" s="159"/>
      <c r="FC151" s="159"/>
      <c r="FD151" s="159"/>
      <c r="FE151" s="159"/>
      <c r="FF151" s="159"/>
      <c r="FG151" s="159"/>
      <c r="FH151" s="159"/>
      <c r="FI151" s="159"/>
      <c r="FJ151" s="159"/>
      <c r="FK151" s="159"/>
      <c r="FL151" s="74"/>
      <c r="FM151" s="74"/>
      <c r="FN151" s="74"/>
      <c r="FO151" s="74"/>
      <c r="FP151" s="74"/>
      <c r="FQ151" s="74"/>
      <c r="FR151" s="74"/>
      <c r="FS151" s="74"/>
      <c r="FT151" s="74"/>
      <c r="FU151" s="74"/>
      <c r="FV151" s="74"/>
      <c r="FW151" s="74"/>
      <c r="FX151" s="74"/>
      <c r="FY151" s="74"/>
      <c r="FZ151" s="74"/>
      <c r="GA151" s="74"/>
      <c r="GB151" s="74"/>
      <c r="GC151" s="74"/>
      <c r="GD151" s="74"/>
      <c r="GE151" s="74"/>
      <c r="GF151" s="74"/>
      <c r="GG151" s="74"/>
      <c r="GH151" s="74"/>
      <c r="GI151" s="74"/>
      <c r="GJ151" s="74"/>
      <c r="GK151" s="74"/>
      <c r="GL151" s="159"/>
      <c r="GM151" s="159"/>
      <c r="GN151" s="159"/>
      <c r="GO151" s="159"/>
      <c r="GP151" s="159"/>
      <c r="GQ151" s="159"/>
      <c r="GR151" s="159"/>
      <c r="GS151" s="159"/>
      <c r="GT151" s="159"/>
      <c r="GU151" s="159"/>
      <c r="GV151" s="159"/>
      <c r="GW151" s="159"/>
      <c r="GX151" s="159"/>
      <c r="GY151" s="159"/>
      <c r="GZ151" s="159"/>
      <c r="HA151" s="159"/>
      <c r="HB151" s="159"/>
      <c r="HC151" s="159"/>
      <c r="HD151" s="159"/>
      <c r="HE151" s="159"/>
      <c r="HF151" s="159"/>
      <c r="HG151" s="159"/>
      <c r="HH151" s="159"/>
      <c r="HI151" s="159"/>
      <c r="HJ151" s="159"/>
      <c r="HK151" s="159"/>
      <c r="HL151" s="74"/>
      <c r="HM151" s="74"/>
      <c r="HN151" s="74"/>
      <c r="HO151" s="74"/>
      <c r="HP151" s="74"/>
      <c r="HQ151" s="74"/>
      <c r="HR151" s="74"/>
      <c r="HS151" s="74"/>
      <c r="HT151" s="74"/>
      <c r="HU151" s="74"/>
      <c r="HV151" s="74"/>
      <c r="HW151" s="74"/>
      <c r="HX151" s="74"/>
      <c r="HY151" s="74"/>
      <c r="HZ151" s="74"/>
      <c r="IA151" s="74"/>
      <c r="IB151" s="74"/>
      <c r="IC151" s="74"/>
      <c r="ID151" s="74"/>
      <c r="IE151" s="74"/>
      <c r="IF151" s="74"/>
      <c r="IG151" s="74"/>
      <c r="IH151" s="74"/>
      <c r="II151" s="74"/>
      <c r="IJ151" s="74"/>
      <c r="IK151" s="74"/>
    </row>
    <row r="152" spans="1:245">
      <c r="A152" t="s">
        <v>151</v>
      </c>
      <c r="B152" s="214">
        <f t="shared" si="58"/>
        <v>8.3875530132852635E-2</v>
      </c>
      <c r="C152" s="214">
        <f t="shared" si="58"/>
        <v>9.8321092091801676E-2</v>
      </c>
      <c r="D152" s="214"/>
      <c r="E152" s="214"/>
      <c r="F152" s="214">
        <f t="shared" si="58"/>
        <v>8.534206972260816E-2</v>
      </c>
      <c r="G152" s="214">
        <f t="shared" si="58"/>
        <v>8.699472759226709E-2</v>
      </c>
      <c r="H152" s="214">
        <f t="shared" si="58"/>
        <v>8.6100000785799047E-2</v>
      </c>
      <c r="I152" s="214">
        <f t="shared" si="58"/>
        <v>8.5187849697759943E-2</v>
      </c>
      <c r="J152" s="214"/>
      <c r="K152" s="214"/>
      <c r="L152" s="214">
        <f t="shared" si="58"/>
        <v>8.501145763469703E-2</v>
      </c>
      <c r="M152" s="214">
        <f t="shared" si="58"/>
        <v>8.5418760745121294E-2</v>
      </c>
      <c r="N152" s="214">
        <f t="shared" si="58"/>
        <v>8.5837368021113844E-2</v>
      </c>
      <c r="O152" s="214">
        <f t="shared" si="58"/>
        <v>8.546500791284492E-2</v>
      </c>
      <c r="P152" s="214"/>
      <c r="Q152" s="214"/>
      <c r="R152" s="214">
        <f t="shared" si="58"/>
        <v>8.5360984244286189E-2</v>
      </c>
      <c r="S152" s="214">
        <f t="shared" si="58"/>
        <v>8.4272438279080777E-2</v>
      </c>
      <c r="T152" s="214" t="e">
        <f t="shared" si="58"/>
        <v>#REF!</v>
      </c>
      <c r="U152" s="214">
        <f t="shared" si="58"/>
        <v>0.30961085107109915</v>
      </c>
      <c r="V152" s="214"/>
      <c r="W152" s="214"/>
      <c r="X152" s="214">
        <f t="shared" si="58"/>
        <v>0.31268335948693454</v>
      </c>
      <c r="Y152" s="214">
        <f t="shared" si="58"/>
        <v>0.31161250682687058</v>
      </c>
      <c r="Z152" s="214" t="e">
        <f t="shared" si="58"/>
        <v>#REF!</v>
      </c>
      <c r="AA152" s="214" t="e">
        <f t="shared" si="58"/>
        <v>#REF!</v>
      </c>
      <c r="AB152" s="214"/>
      <c r="AC152" s="214"/>
      <c r="AD152" s="214">
        <f t="shared" si="59"/>
        <v>0</v>
      </c>
      <c r="AE152" s="214"/>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208"/>
      <c r="BH152" s="208"/>
      <c r="BI152" s="208"/>
      <c r="BJ152" s="159"/>
      <c r="BK152" s="159"/>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159"/>
      <c r="CM152" s="159"/>
      <c r="CN152" s="159"/>
      <c r="CO152" s="159"/>
      <c r="CP152" s="159"/>
      <c r="CQ152" s="159"/>
      <c r="CR152" s="159"/>
      <c r="CS152" s="159"/>
      <c r="CT152" s="159"/>
      <c r="CU152" s="159"/>
      <c r="CV152" s="159"/>
      <c r="CW152" s="159"/>
      <c r="CX152" s="159"/>
      <c r="CY152" s="159"/>
      <c r="CZ152" s="159"/>
      <c r="DA152" s="159"/>
      <c r="DB152" s="159"/>
      <c r="DC152" s="159"/>
      <c r="DD152" s="159"/>
      <c r="DE152" s="159"/>
      <c r="DF152" s="159"/>
      <c r="DG152" s="159"/>
      <c r="DH152" s="159"/>
      <c r="DI152" s="159"/>
      <c r="DJ152" s="159"/>
      <c r="DK152" s="159"/>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159"/>
      <c r="EM152" s="159"/>
      <c r="EN152" s="159"/>
      <c r="EO152" s="159"/>
      <c r="EP152" s="159"/>
      <c r="EQ152" s="159"/>
      <c r="ER152" s="159"/>
      <c r="ES152" s="159"/>
      <c r="ET152" s="159"/>
      <c r="EU152" s="159"/>
      <c r="EV152" s="159"/>
      <c r="EW152" s="159"/>
      <c r="EX152" s="159"/>
      <c r="EY152" s="159"/>
      <c r="EZ152" s="159"/>
      <c r="FA152" s="159"/>
      <c r="FB152" s="159"/>
      <c r="FC152" s="159"/>
      <c r="FD152" s="159"/>
      <c r="FE152" s="159"/>
      <c r="FF152" s="159"/>
      <c r="FG152" s="159"/>
      <c r="FH152" s="159"/>
      <c r="FI152" s="159"/>
      <c r="FJ152" s="159"/>
      <c r="FK152" s="159"/>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159"/>
      <c r="GM152" s="159"/>
      <c r="GN152" s="159"/>
      <c r="GO152" s="159"/>
      <c r="GP152" s="159"/>
      <c r="GQ152" s="159"/>
      <c r="GR152" s="159"/>
      <c r="GS152" s="159"/>
      <c r="GT152" s="159"/>
      <c r="GU152" s="159"/>
      <c r="GV152" s="159"/>
      <c r="GW152" s="159"/>
      <c r="GX152" s="159"/>
      <c r="GY152" s="159"/>
      <c r="GZ152" s="159"/>
      <c r="HA152" s="159"/>
      <c r="HB152" s="159"/>
      <c r="HC152" s="159"/>
      <c r="HD152" s="159"/>
      <c r="HE152" s="159"/>
      <c r="HF152" s="159"/>
      <c r="HG152" s="159"/>
      <c r="HH152" s="159"/>
      <c r="HI152" s="159"/>
      <c r="HJ152" s="159"/>
      <c r="HK152" s="159"/>
      <c r="HL152" s="74"/>
      <c r="HM152" s="74"/>
      <c r="HN152" s="74"/>
      <c r="HO152" s="74"/>
      <c r="HP152" s="74"/>
      <c r="HQ152" s="74"/>
      <c r="HR152" s="74"/>
      <c r="HS152" s="74"/>
      <c r="HT152" s="74"/>
      <c r="HU152" s="74"/>
      <c r="HV152" s="74"/>
      <c r="HW152" s="74"/>
      <c r="HX152" s="74"/>
      <c r="HY152" s="74"/>
      <c r="HZ152" s="74"/>
      <c r="IA152" s="74"/>
      <c r="IB152" s="74"/>
      <c r="IC152" s="74"/>
      <c r="ID152" s="74"/>
      <c r="IE152" s="74"/>
      <c r="IF152" s="74"/>
      <c r="IG152" s="74"/>
      <c r="IH152" s="74"/>
      <c r="II152" s="74"/>
      <c r="IJ152" s="74"/>
      <c r="IK152" s="74"/>
    </row>
    <row r="153" spans="1:245">
      <c r="A153" t="s">
        <v>233</v>
      </c>
      <c r="B153" s="214">
        <f t="shared" si="58"/>
        <v>0.18330489182969606</v>
      </c>
      <c r="C153" s="214">
        <f t="shared" si="58"/>
        <v>0.18987081799996944</v>
      </c>
      <c r="D153" s="214"/>
      <c r="E153" s="214"/>
      <c r="F153" s="214">
        <f t="shared" si="58"/>
        <v>0.1892454768845131</v>
      </c>
      <c r="G153" s="214">
        <f t="shared" si="58"/>
        <v>0.18913317454444539</v>
      </c>
      <c r="H153" s="214">
        <f t="shared" si="58"/>
        <v>0.18862177277692091</v>
      </c>
      <c r="I153" s="214">
        <f t="shared" si="58"/>
        <v>0.18880728298716012</v>
      </c>
      <c r="J153" s="214"/>
      <c r="K153" s="214"/>
      <c r="L153" s="214">
        <f t="shared" si="58"/>
        <v>0.18900695841716966</v>
      </c>
      <c r="M153" s="214">
        <f t="shared" si="58"/>
        <v>0.19114058388927968</v>
      </c>
      <c r="N153" s="214">
        <f t="shared" si="58"/>
        <v>0.19206097048813758</v>
      </c>
      <c r="O153" s="214">
        <f t="shared" si="58"/>
        <v>0.19191947397557108</v>
      </c>
      <c r="P153" s="214"/>
      <c r="Q153" s="214"/>
      <c r="R153" s="214">
        <f t="shared" si="58"/>
        <v>0.19141709761265077</v>
      </c>
      <c r="S153" s="214">
        <f t="shared" si="58"/>
        <v>0.18921681726557271</v>
      </c>
      <c r="T153" s="214" t="e">
        <f t="shared" si="58"/>
        <v>#REF!</v>
      </c>
      <c r="U153" s="214">
        <f t="shared" si="58"/>
        <v>1.1923878506269431E-2</v>
      </c>
      <c r="V153" s="214"/>
      <c r="W153" s="214"/>
      <c r="X153" s="214">
        <f t="shared" si="58"/>
        <v>1.2042027700075049E-2</v>
      </c>
      <c r="Y153" s="214">
        <f t="shared" si="58"/>
        <v>1.2083560895685418E-2</v>
      </c>
      <c r="Z153" s="214" t="e">
        <f t="shared" si="58"/>
        <v>#REF!</v>
      </c>
      <c r="AA153" s="214" t="e">
        <f t="shared" si="58"/>
        <v>#REF!</v>
      </c>
      <c r="AB153" s="214"/>
      <c r="AC153" s="214"/>
      <c r="AD153" s="214">
        <f t="shared" si="59"/>
        <v>0</v>
      </c>
      <c r="AE153" s="214"/>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208"/>
      <c r="BH153" s="208"/>
      <c r="BI153" s="208"/>
      <c r="BJ153" s="159"/>
      <c r="BK153" s="159"/>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159"/>
      <c r="CM153" s="159"/>
      <c r="CN153" s="159"/>
      <c r="CO153" s="159"/>
      <c r="CP153" s="159"/>
      <c r="CQ153" s="159"/>
      <c r="CR153" s="159"/>
      <c r="CS153" s="159"/>
      <c r="CT153" s="159"/>
      <c r="CU153" s="159"/>
      <c r="CV153" s="159"/>
      <c r="CW153" s="159"/>
      <c r="CX153" s="159"/>
      <c r="CY153" s="159"/>
      <c r="CZ153" s="159"/>
      <c r="DA153" s="159"/>
      <c r="DB153" s="159"/>
      <c r="DC153" s="159"/>
      <c r="DD153" s="159"/>
      <c r="DE153" s="159"/>
      <c r="DF153" s="159"/>
      <c r="DG153" s="159"/>
      <c r="DH153" s="159"/>
      <c r="DI153" s="159"/>
      <c r="DJ153" s="159"/>
      <c r="DK153" s="159"/>
      <c r="DL153" s="74"/>
      <c r="DM153" s="74"/>
      <c r="DN153" s="74"/>
      <c r="DO153" s="74"/>
      <c r="DP153" s="74"/>
      <c r="DQ153" s="74"/>
      <c r="DR153" s="74"/>
      <c r="DS153" s="74"/>
      <c r="DT153" s="74"/>
      <c r="DU153" s="74"/>
      <c r="DV153" s="74"/>
      <c r="DW153" s="74"/>
      <c r="DX153" s="74"/>
      <c r="DY153" s="74"/>
      <c r="DZ153" s="74"/>
      <c r="EA153" s="74"/>
      <c r="EB153" s="74"/>
      <c r="EC153" s="74"/>
      <c r="ED153" s="74"/>
      <c r="EE153" s="74"/>
      <c r="EF153" s="74"/>
      <c r="EG153" s="74"/>
      <c r="EH153" s="74"/>
      <c r="EI153" s="74"/>
      <c r="EJ153" s="74"/>
      <c r="EK153" s="74"/>
      <c r="EL153" s="159"/>
      <c r="EM153" s="159"/>
      <c r="EN153" s="159"/>
      <c r="EO153" s="159"/>
      <c r="EP153" s="159"/>
      <c r="EQ153" s="159"/>
      <c r="ER153" s="159"/>
      <c r="ES153" s="159"/>
      <c r="ET153" s="159"/>
      <c r="EU153" s="159"/>
      <c r="EV153" s="159"/>
      <c r="EW153" s="159"/>
      <c r="EX153" s="159"/>
      <c r="EY153" s="159"/>
      <c r="EZ153" s="159"/>
      <c r="FA153" s="159"/>
      <c r="FB153" s="159"/>
      <c r="FC153" s="159"/>
      <c r="FD153" s="159"/>
      <c r="FE153" s="159"/>
      <c r="FF153" s="159"/>
      <c r="FG153" s="159"/>
      <c r="FH153" s="159"/>
      <c r="FI153" s="159"/>
      <c r="FJ153" s="159"/>
      <c r="FK153" s="159"/>
      <c r="FL153" s="74"/>
      <c r="FM153" s="74"/>
      <c r="FN153" s="74"/>
      <c r="FO153" s="74"/>
      <c r="FP153" s="74"/>
      <c r="FQ153" s="74"/>
      <c r="FR153" s="74"/>
      <c r="FS153" s="74"/>
      <c r="FT153" s="74"/>
      <c r="FU153" s="74"/>
      <c r="FV153" s="74"/>
      <c r="FW153" s="74"/>
      <c r="FX153" s="74"/>
      <c r="FY153" s="74"/>
      <c r="FZ153" s="74"/>
      <c r="GA153" s="74"/>
      <c r="GB153" s="74"/>
      <c r="GC153" s="74"/>
      <c r="GD153" s="74"/>
      <c r="GE153" s="74"/>
      <c r="GF153" s="74"/>
      <c r="GG153" s="74"/>
      <c r="GH153" s="74"/>
      <c r="GI153" s="74"/>
      <c r="GJ153" s="74"/>
      <c r="GK153" s="74"/>
      <c r="GL153" s="159"/>
      <c r="GM153" s="159"/>
      <c r="GN153" s="159"/>
      <c r="GO153" s="159"/>
      <c r="GP153" s="159"/>
      <c r="GQ153" s="159"/>
      <c r="GR153" s="159"/>
      <c r="GS153" s="159"/>
      <c r="GT153" s="159"/>
      <c r="GU153" s="159"/>
      <c r="GV153" s="159"/>
      <c r="GW153" s="159"/>
      <c r="GX153" s="159"/>
      <c r="GY153" s="159"/>
      <c r="GZ153" s="159"/>
      <c r="HA153" s="159"/>
      <c r="HB153" s="159"/>
      <c r="HC153" s="159"/>
      <c r="HD153" s="159"/>
      <c r="HE153" s="159"/>
      <c r="HF153" s="159"/>
      <c r="HG153" s="159"/>
      <c r="HH153" s="159"/>
      <c r="HI153" s="159"/>
      <c r="HJ153" s="159"/>
      <c r="HK153" s="159"/>
      <c r="HL153" s="74"/>
      <c r="HM153" s="74"/>
      <c r="HN153" s="74"/>
      <c r="HO153" s="74"/>
      <c r="HP153" s="74"/>
      <c r="HQ153" s="74"/>
      <c r="HR153" s="74"/>
      <c r="HS153" s="74"/>
      <c r="HT153" s="74"/>
      <c r="HU153" s="74"/>
      <c r="HV153" s="74"/>
      <c r="HW153" s="74"/>
      <c r="HX153" s="74"/>
      <c r="HY153" s="74"/>
      <c r="HZ153" s="74"/>
      <c r="IA153" s="74"/>
      <c r="IB153" s="74"/>
      <c r="IC153" s="74"/>
      <c r="ID153" s="74"/>
      <c r="IE153" s="74"/>
      <c r="IF153" s="74"/>
      <c r="IG153" s="74"/>
      <c r="IH153" s="74"/>
      <c r="II153" s="74"/>
      <c r="IJ153" s="74"/>
      <c r="IK153" s="74"/>
    </row>
    <row r="154" spans="1:245">
      <c r="A154" t="s">
        <v>234</v>
      </c>
      <c r="B154" s="214">
        <f t="shared" si="58"/>
        <v>5.7284085851294173E-2</v>
      </c>
      <c r="C154" s="214">
        <f t="shared" si="58"/>
        <v>6.4388675960848393E-2</v>
      </c>
      <c r="D154" s="214"/>
      <c r="E154" s="214"/>
      <c r="F154" s="214">
        <f t="shared" si="58"/>
        <v>6.3194246067652657E-2</v>
      </c>
      <c r="G154" s="214">
        <f t="shared" si="58"/>
        <v>6.1198518869669767E-2</v>
      </c>
      <c r="H154" s="214">
        <f t="shared" si="58"/>
        <v>6.06422549860735E-2</v>
      </c>
      <c r="I154" s="214">
        <f t="shared" si="58"/>
        <v>6.01367738019295E-2</v>
      </c>
      <c r="J154" s="214"/>
      <c r="K154" s="214"/>
      <c r="L154" s="214">
        <f t="shared" si="58"/>
        <v>6.0091102168566925E-2</v>
      </c>
      <c r="M154" s="214">
        <f t="shared" si="58"/>
        <v>5.9974173129814033E-2</v>
      </c>
      <c r="N154" s="214">
        <f t="shared" si="58"/>
        <v>6.0116496781379612E-2</v>
      </c>
      <c r="O154" s="214">
        <f t="shared" si="58"/>
        <v>5.9741804603342039E-2</v>
      </c>
      <c r="P154" s="214"/>
      <c r="Q154" s="214"/>
      <c r="R154" s="214">
        <f t="shared" si="58"/>
        <v>5.9582000334710859E-2</v>
      </c>
      <c r="S154" s="214">
        <f t="shared" si="58"/>
        <v>5.8652150054259368E-2</v>
      </c>
      <c r="T154" s="214" t="e">
        <f t="shared" si="58"/>
        <v>#REF!</v>
      </c>
      <c r="U154" s="214">
        <f t="shared" si="58"/>
        <v>2.9410639242884957</v>
      </c>
      <c r="V154" s="214"/>
      <c r="W154" s="214"/>
      <c r="X154" s="214">
        <f t="shared" si="58"/>
        <v>2.9453844579381867</v>
      </c>
      <c r="Y154" s="214">
        <f t="shared" si="58"/>
        <v>2.9547037138175867</v>
      </c>
      <c r="Z154" s="214" t="e">
        <f t="shared" si="58"/>
        <v>#REF!</v>
      </c>
      <c r="AA154" s="214" t="e">
        <f t="shared" si="58"/>
        <v>#REF!</v>
      </c>
      <c r="AB154" s="214"/>
      <c r="AC154" s="214"/>
      <c r="AD154" s="214">
        <f t="shared" si="59"/>
        <v>0</v>
      </c>
      <c r="AE154" s="214"/>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208"/>
      <c r="BH154" s="208"/>
      <c r="BI154" s="208"/>
      <c r="BJ154" s="159"/>
      <c r="BK154" s="159"/>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59"/>
      <c r="DJ154" s="159"/>
      <c r="DK154" s="159"/>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159"/>
      <c r="EM154" s="159"/>
      <c r="EN154" s="159"/>
      <c r="EO154" s="159"/>
      <c r="EP154" s="159"/>
      <c r="EQ154" s="159"/>
      <c r="ER154" s="159"/>
      <c r="ES154" s="159"/>
      <c r="ET154" s="159"/>
      <c r="EU154" s="159"/>
      <c r="EV154" s="159"/>
      <c r="EW154" s="159"/>
      <c r="EX154" s="159"/>
      <c r="EY154" s="159"/>
      <c r="EZ154" s="159"/>
      <c r="FA154" s="159"/>
      <c r="FB154" s="159"/>
      <c r="FC154" s="159"/>
      <c r="FD154" s="159"/>
      <c r="FE154" s="159"/>
      <c r="FF154" s="159"/>
      <c r="FG154" s="159"/>
      <c r="FH154" s="159"/>
      <c r="FI154" s="159"/>
      <c r="FJ154" s="159"/>
      <c r="FK154" s="159"/>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159"/>
      <c r="GM154" s="159"/>
      <c r="GN154" s="159"/>
      <c r="GO154" s="159"/>
      <c r="GP154" s="159"/>
      <c r="GQ154" s="159"/>
      <c r="GR154" s="159"/>
      <c r="GS154" s="159"/>
      <c r="GT154" s="159"/>
      <c r="GU154" s="159"/>
      <c r="GV154" s="159"/>
      <c r="GW154" s="159"/>
      <c r="GX154" s="159"/>
      <c r="GY154" s="159"/>
      <c r="GZ154" s="159"/>
      <c r="HA154" s="159"/>
      <c r="HB154" s="159"/>
      <c r="HC154" s="159"/>
      <c r="HD154" s="159"/>
      <c r="HE154" s="159"/>
      <c r="HF154" s="159"/>
      <c r="HG154" s="159"/>
      <c r="HH154" s="159"/>
      <c r="HI154" s="159"/>
      <c r="HJ154" s="159"/>
      <c r="HK154" s="159"/>
      <c r="HL154" s="74"/>
      <c r="HM154" s="74"/>
      <c r="HN154" s="74"/>
      <c r="HO154" s="74"/>
      <c r="HP154" s="74"/>
      <c r="HQ154" s="74"/>
      <c r="HR154" s="74"/>
      <c r="HS154" s="74"/>
      <c r="HT154" s="74"/>
      <c r="HU154" s="74"/>
      <c r="HV154" s="74"/>
      <c r="HW154" s="74"/>
      <c r="HX154" s="74"/>
      <c r="HY154" s="74"/>
      <c r="HZ154" s="74"/>
      <c r="IA154" s="74"/>
      <c r="IB154" s="74"/>
      <c r="IC154" s="74"/>
      <c r="ID154" s="74"/>
      <c r="IE154" s="74"/>
      <c r="IF154" s="74"/>
      <c r="IG154" s="74"/>
      <c r="IH154" s="74"/>
      <c r="II154" s="74"/>
      <c r="IJ154" s="74"/>
      <c r="IK154" s="74"/>
    </row>
    <row r="155" spans="1:245">
      <c r="A155" t="s">
        <v>235</v>
      </c>
      <c r="B155" s="214">
        <f t="shared" si="58"/>
        <v>0.14094197475753917</v>
      </c>
      <c r="C155" s="214">
        <f t="shared" si="58"/>
        <v>0.1472483928598696</v>
      </c>
      <c r="D155" s="214"/>
      <c r="E155" s="214"/>
      <c r="F155" s="214">
        <f t="shared" si="58"/>
        <v>0.14584046866610531</v>
      </c>
      <c r="G155" s="214">
        <f t="shared" si="58"/>
        <v>0.14319544329849226</v>
      </c>
      <c r="H155" s="214">
        <f t="shared" si="58"/>
        <v>0.14288469684944585</v>
      </c>
      <c r="I155" s="214">
        <f t="shared" si="58"/>
        <v>0.14280455144544085</v>
      </c>
      <c r="J155" s="214"/>
      <c r="K155" s="214"/>
      <c r="L155" s="214">
        <f t="shared" si="58"/>
        <v>0.14380658953722336</v>
      </c>
      <c r="M155" s="214">
        <f t="shared" si="58"/>
        <v>0.14374245517999884</v>
      </c>
      <c r="N155" s="214">
        <f t="shared" si="58"/>
        <v>0.14503736914478663</v>
      </c>
      <c r="O155" s="214">
        <f t="shared" si="58"/>
        <v>0.14518307747188264</v>
      </c>
      <c r="P155" s="214"/>
      <c r="Q155" s="214"/>
      <c r="R155" s="214">
        <f t="shared" si="58"/>
        <v>0.14508047990033685</v>
      </c>
      <c r="S155" s="214">
        <f t="shared" si="58"/>
        <v>0.14381066549526586</v>
      </c>
      <c r="T155" s="214" t="e">
        <f t="shared" si="58"/>
        <v>#REF!</v>
      </c>
      <c r="U155" s="214">
        <f t="shared" si="58"/>
        <v>7.2939287300556899</v>
      </c>
      <c r="V155" s="214"/>
      <c r="W155" s="214"/>
      <c r="X155" s="214">
        <f t="shared" si="58"/>
        <v>7.3548816265265735</v>
      </c>
      <c r="Y155" s="214">
        <f t="shared" si="58"/>
        <v>7.3967777170944835</v>
      </c>
      <c r="Z155" s="214" t="e">
        <f t="shared" si="58"/>
        <v>#REF!</v>
      </c>
      <c r="AA155" s="214" t="e">
        <f t="shared" si="58"/>
        <v>#REF!</v>
      </c>
      <c r="AB155" s="214"/>
      <c r="AC155" s="214"/>
      <c r="AD155" s="214">
        <f t="shared" si="59"/>
        <v>0</v>
      </c>
      <c r="AE155" s="214"/>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208"/>
      <c r="BH155" s="208"/>
      <c r="BI155" s="208"/>
      <c r="BJ155" s="159"/>
      <c r="BK155" s="159"/>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59"/>
      <c r="DJ155" s="159"/>
      <c r="DK155" s="159"/>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159"/>
      <c r="EM155" s="159"/>
      <c r="EN155" s="159"/>
      <c r="EO155" s="159"/>
      <c r="EP155" s="159"/>
      <c r="EQ155" s="159"/>
      <c r="ER155" s="159"/>
      <c r="ES155" s="159"/>
      <c r="ET155" s="159"/>
      <c r="EU155" s="159"/>
      <c r="EV155" s="159"/>
      <c r="EW155" s="159"/>
      <c r="EX155" s="159"/>
      <c r="EY155" s="159"/>
      <c r="EZ155" s="159"/>
      <c r="FA155" s="159"/>
      <c r="FB155" s="159"/>
      <c r="FC155" s="159"/>
      <c r="FD155" s="159"/>
      <c r="FE155" s="159"/>
      <c r="FF155" s="159"/>
      <c r="FG155" s="159"/>
      <c r="FH155" s="159"/>
      <c r="FI155" s="159"/>
      <c r="FJ155" s="159"/>
      <c r="FK155" s="159"/>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159"/>
      <c r="GM155" s="159"/>
      <c r="GN155" s="159"/>
      <c r="GO155" s="159"/>
      <c r="GP155" s="159"/>
      <c r="GQ155" s="159"/>
      <c r="GR155" s="159"/>
      <c r="GS155" s="159"/>
      <c r="GT155" s="159"/>
      <c r="GU155" s="159"/>
      <c r="GV155" s="159"/>
      <c r="GW155" s="159"/>
      <c r="GX155" s="159"/>
      <c r="GY155" s="159"/>
      <c r="GZ155" s="159"/>
      <c r="HA155" s="159"/>
      <c r="HB155" s="159"/>
      <c r="HC155" s="159"/>
      <c r="HD155" s="159"/>
      <c r="HE155" s="159"/>
      <c r="HF155" s="159"/>
      <c r="HG155" s="159"/>
      <c r="HH155" s="159"/>
      <c r="HI155" s="159"/>
      <c r="HJ155" s="159"/>
      <c r="HK155" s="159"/>
      <c r="HL155" s="74"/>
      <c r="HM155" s="74"/>
      <c r="HN155" s="74"/>
      <c r="HO155" s="74"/>
      <c r="HP155" s="74"/>
      <c r="HQ155" s="74"/>
      <c r="HR155" s="74"/>
      <c r="HS155" s="74"/>
      <c r="HT155" s="74"/>
      <c r="HU155" s="74"/>
      <c r="HV155" s="74"/>
      <c r="HW155" s="74"/>
      <c r="HX155" s="74"/>
      <c r="HY155" s="74"/>
      <c r="HZ155" s="74"/>
      <c r="IA155" s="74"/>
      <c r="IB155" s="74"/>
      <c r="IC155" s="74"/>
      <c r="ID155" s="74"/>
      <c r="IE155" s="74"/>
      <c r="IF155" s="74"/>
      <c r="IG155" s="74"/>
      <c r="IH155" s="74"/>
      <c r="II155" s="74"/>
      <c r="IJ155" s="74"/>
      <c r="IK155" s="74"/>
    </row>
    <row r="156" spans="1:245">
      <c r="A156" t="s">
        <v>236</v>
      </c>
      <c r="B156" s="214">
        <f t="shared" si="58"/>
        <v>0.14094197475753917</v>
      </c>
      <c r="C156" s="214">
        <f t="shared" si="58"/>
        <v>0.1472483928598696</v>
      </c>
      <c r="D156" s="214"/>
      <c r="E156" s="214"/>
      <c r="F156" s="214">
        <f t="shared" si="58"/>
        <v>0.14584046866610531</v>
      </c>
      <c r="G156" s="214">
        <f t="shared" si="58"/>
        <v>0.14319544329849226</v>
      </c>
      <c r="H156" s="214">
        <f t="shared" si="58"/>
        <v>0.14288469684944585</v>
      </c>
      <c r="I156" s="214">
        <f t="shared" si="58"/>
        <v>0.14280455144544085</v>
      </c>
      <c r="J156" s="214"/>
      <c r="K156" s="214"/>
      <c r="L156" s="214">
        <f t="shared" si="58"/>
        <v>0.14380658953722336</v>
      </c>
      <c r="M156" s="214">
        <f t="shared" si="58"/>
        <v>0.14374245517999884</v>
      </c>
      <c r="N156" s="214">
        <f t="shared" si="58"/>
        <v>0.14503736914478663</v>
      </c>
      <c r="O156" s="214">
        <f t="shared" si="58"/>
        <v>0.14518307747188264</v>
      </c>
      <c r="P156" s="214"/>
      <c r="Q156" s="214"/>
      <c r="R156" s="214">
        <f t="shared" si="58"/>
        <v>0.14508047990033685</v>
      </c>
      <c r="S156" s="214">
        <f t="shared" si="58"/>
        <v>0.14381066549526586</v>
      </c>
      <c r="T156" s="214" t="e">
        <f t="shared" si="58"/>
        <v>#REF!</v>
      </c>
      <c r="U156" s="214">
        <f t="shared" si="58"/>
        <v>7.2939287300556899</v>
      </c>
      <c r="V156" s="214"/>
      <c r="W156" s="214"/>
      <c r="X156" s="214">
        <f t="shared" si="58"/>
        <v>7.3548816265265735</v>
      </c>
      <c r="Y156" s="214">
        <f t="shared" si="58"/>
        <v>7.3967777170944835</v>
      </c>
      <c r="Z156" s="214" t="e">
        <f t="shared" si="58"/>
        <v>#REF!</v>
      </c>
      <c r="AA156" s="214" t="e">
        <f t="shared" si="58"/>
        <v>#REF!</v>
      </c>
      <c r="AB156" s="214"/>
      <c r="AC156" s="214"/>
      <c r="AD156" s="214">
        <f t="shared" si="59"/>
        <v>0</v>
      </c>
      <c r="AE156" s="214"/>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208"/>
      <c r="BH156" s="208"/>
      <c r="BI156" s="208"/>
      <c r="BJ156" s="159"/>
      <c r="BK156" s="159"/>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159"/>
      <c r="CM156" s="159"/>
      <c r="CN156" s="159"/>
      <c r="CO156" s="159"/>
      <c r="CP156" s="159"/>
      <c r="CQ156" s="159"/>
      <c r="CR156" s="159"/>
      <c r="CS156" s="159"/>
      <c r="CT156" s="159"/>
      <c r="CU156" s="159"/>
      <c r="CV156" s="159"/>
      <c r="CW156" s="159"/>
      <c r="CX156" s="159"/>
      <c r="CY156" s="159"/>
      <c r="CZ156" s="159"/>
      <c r="DA156" s="159"/>
      <c r="DB156" s="159"/>
      <c r="DC156" s="159"/>
      <c r="DD156" s="159"/>
      <c r="DE156" s="159"/>
      <c r="DF156" s="159"/>
      <c r="DG156" s="159"/>
      <c r="DH156" s="159"/>
      <c r="DI156" s="159"/>
      <c r="DJ156" s="159"/>
      <c r="DK156" s="159"/>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159"/>
      <c r="EM156" s="159"/>
      <c r="EN156" s="159"/>
      <c r="EO156" s="159"/>
      <c r="EP156" s="159"/>
      <c r="EQ156" s="159"/>
      <c r="ER156" s="159"/>
      <c r="ES156" s="159"/>
      <c r="ET156" s="159"/>
      <c r="EU156" s="159"/>
      <c r="EV156" s="159"/>
      <c r="EW156" s="159"/>
      <c r="EX156" s="159"/>
      <c r="EY156" s="159"/>
      <c r="EZ156" s="159"/>
      <c r="FA156" s="159"/>
      <c r="FB156" s="159"/>
      <c r="FC156" s="159"/>
      <c r="FD156" s="159"/>
      <c r="FE156" s="159"/>
      <c r="FF156" s="159"/>
      <c r="FG156" s="159"/>
      <c r="FH156" s="159"/>
      <c r="FI156" s="159"/>
      <c r="FJ156" s="159"/>
      <c r="FK156" s="159"/>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159"/>
      <c r="GM156" s="159"/>
      <c r="GN156" s="159"/>
      <c r="GO156" s="159"/>
      <c r="GP156" s="159"/>
      <c r="GQ156" s="159"/>
      <c r="GR156" s="159"/>
      <c r="GS156" s="159"/>
      <c r="GT156" s="159"/>
      <c r="GU156" s="159"/>
      <c r="GV156" s="159"/>
      <c r="GW156" s="159"/>
      <c r="GX156" s="159"/>
      <c r="GY156" s="159"/>
      <c r="GZ156" s="159"/>
      <c r="HA156" s="159"/>
      <c r="HB156" s="159"/>
      <c r="HC156" s="159"/>
      <c r="HD156" s="159"/>
      <c r="HE156" s="159"/>
      <c r="HF156" s="159"/>
      <c r="HG156" s="159"/>
      <c r="HH156" s="159"/>
      <c r="HI156" s="159"/>
      <c r="HJ156" s="159"/>
      <c r="HK156" s="159"/>
      <c r="HL156" s="74"/>
      <c r="HM156" s="74"/>
      <c r="HN156" s="74"/>
      <c r="HO156" s="74"/>
      <c r="HP156" s="74"/>
      <c r="HQ156" s="74"/>
      <c r="HR156" s="74"/>
      <c r="HS156" s="74"/>
      <c r="HT156" s="74"/>
      <c r="HU156" s="74"/>
      <c r="HV156" s="74"/>
      <c r="HW156" s="74"/>
      <c r="HX156" s="74"/>
      <c r="HY156" s="74"/>
      <c r="HZ156" s="74"/>
      <c r="IA156" s="74"/>
      <c r="IB156" s="74"/>
      <c r="IC156" s="74"/>
      <c r="ID156" s="74"/>
      <c r="IE156" s="74"/>
      <c r="IF156" s="74"/>
      <c r="IG156" s="74"/>
      <c r="IH156" s="74"/>
      <c r="II156" s="74"/>
      <c r="IJ156" s="74"/>
      <c r="IK156" s="74"/>
    </row>
    <row r="157" spans="1:245">
      <c r="A157" t="s">
        <v>156</v>
      </c>
      <c r="B157" s="214">
        <f t="shared" si="58"/>
        <v>0.10944020454353835</v>
      </c>
      <c r="C157" s="214">
        <f t="shared" si="58"/>
        <v>6.5078104719876614E-2</v>
      </c>
      <c r="D157" s="214"/>
      <c r="E157" s="214"/>
      <c r="F157" s="214">
        <f t="shared" si="58"/>
        <v>7.3303111927384881E-2</v>
      </c>
      <c r="G157" s="214">
        <f t="shared" si="58"/>
        <v>8.5036363426140016E-2</v>
      </c>
      <c r="H157" s="214">
        <f t="shared" si="58"/>
        <v>8.8613843350247051E-2</v>
      </c>
      <c r="I157" s="214">
        <f t="shared" si="58"/>
        <v>9.1288152359327038E-2</v>
      </c>
      <c r="J157" s="214"/>
      <c r="K157" s="214"/>
      <c r="L157" s="214">
        <f t="shared" si="58"/>
        <v>9.2926307847082459E-2</v>
      </c>
      <c r="M157" s="214">
        <f t="shared" si="58"/>
        <v>9.1139672022597415E-2</v>
      </c>
      <c r="N157" s="214">
        <f t="shared" si="58"/>
        <v>8.834456303874845E-2</v>
      </c>
      <c r="O157" s="214">
        <f t="shared" si="58"/>
        <v>9.0595267930255283E-2</v>
      </c>
      <c r="P157" s="214"/>
      <c r="Q157" s="214"/>
      <c r="R157" s="214">
        <f t="shared" si="58"/>
        <v>9.1593411057540444E-2</v>
      </c>
      <c r="S157" s="214">
        <f t="shared" si="58"/>
        <v>9.467204197337252E-2</v>
      </c>
      <c r="T157" s="214" t="e">
        <f t="shared" si="58"/>
        <v>#REF!</v>
      </c>
      <c r="U157" s="214">
        <f t="shared" si="58"/>
        <v>4.9071030783422733</v>
      </c>
      <c r="V157" s="214"/>
      <c r="W157" s="214"/>
      <c r="X157" s="214">
        <f t="shared" si="58"/>
        <v>4.9712424097700767</v>
      </c>
      <c r="Y157" s="214">
        <f t="shared" si="58"/>
        <v>5.0309257236482807</v>
      </c>
      <c r="Z157" s="214" t="e">
        <f t="shared" si="58"/>
        <v>#REF!</v>
      </c>
      <c r="AA157" s="214" t="e">
        <f t="shared" si="58"/>
        <v>#REF!</v>
      </c>
      <c r="AB157" s="214"/>
      <c r="AC157" s="214"/>
      <c r="AD157" s="214">
        <f t="shared" si="59"/>
        <v>0</v>
      </c>
      <c r="AE157" s="214"/>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208"/>
      <c r="BH157" s="208"/>
      <c r="BI157" s="208"/>
      <c r="BJ157" s="159"/>
      <c r="BK157" s="159"/>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159"/>
      <c r="CM157" s="159"/>
      <c r="CN157" s="159"/>
      <c r="CO157" s="159"/>
      <c r="CP157" s="159"/>
      <c r="CQ157" s="159"/>
      <c r="CR157" s="159"/>
      <c r="CS157" s="159"/>
      <c r="CT157" s="159"/>
      <c r="CU157" s="159"/>
      <c r="CV157" s="159"/>
      <c r="CW157" s="159"/>
      <c r="CX157" s="159"/>
      <c r="CY157" s="159"/>
      <c r="CZ157" s="159"/>
      <c r="DA157" s="159"/>
      <c r="DB157" s="159"/>
      <c r="DC157" s="159"/>
      <c r="DD157" s="159"/>
      <c r="DE157" s="159"/>
      <c r="DF157" s="159"/>
      <c r="DG157" s="159"/>
      <c r="DH157" s="159"/>
      <c r="DI157" s="159"/>
      <c r="DJ157" s="159"/>
      <c r="DK157" s="159"/>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159"/>
      <c r="EM157" s="159"/>
      <c r="EN157" s="159"/>
      <c r="EO157" s="159"/>
      <c r="EP157" s="159"/>
      <c r="EQ157" s="159"/>
      <c r="ER157" s="159"/>
      <c r="ES157" s="159"/>
      <c r="ET157" s="159"/>
      <c r="EU157" s="159"/>
      <c r="EV157" s="159"/>
      <c r="EW157" s="159"/>
      <c r="EX157" s="159"/>
      <c r="EY157" s="159"/>
      <c r="EZ157" s="159"/>
      <c r="FA157" s="159"/>
      <c r="FB157" s="159"/>
      <c r="FC157" s="159"/>
      <c r="FD157" s="159"/>
      <c r="FE157" s="159"/>
      <c r="FF157" s="159"/>
      <c r="FG157" s="159"/>
      <c r="FH157" s="159"/>
      <c r="FI157" s="159"/>
      <c r="FJ157" s="159"/>
      <c r="FK157" s="159"/>
      <c r="FL157" s="74"/>
      <c r="FM157" s="74"/>
      <c r="FN157" s="74"/>
      <c r="FO157" s="74"/>
      <c r="FP157" s="74"/>
      <c r="FQ157" s="74"/>
      <c r="FR157" s="74"/>
      <c r="FS157" s="74"/>
      <c r="FT157" s="74"/>
      <c r="FU157" s="74"/>
      <c r="FV157" s="74"/>
      <c r="FW157" s="74"/>
      <c r="FX157" s="74"/>
      <c r="FY157" s="74"/>
      <c r="FZ157" s="74"/>
      <c r="GA157" s="74"/>
      <c r="GB157" s="74"/>
      <c r="GC157" s="74"/>
      <c r="GD157" s="74"/>
      <c r="GE157" s="74"/>
      <c r="GF157" s="74"/>
      <c r="GG157" s="74"/>
      <c r="GH157" s="74"/>
      <c r="GI157" s="74"/>
      <c r="GJ157" s="74"/>
      <c r="GK157" s="74"/>
      <c r="GL157" s="159"/>
      <c r="GM157" s="159"/>
      <c r="GN157" s="159"/>
      <c r="GO157" s="159"/>
      <c r="GP157" s="159"/>
      <c r="GQ157" s="159"/>
      <c r="GR157" s="159"/>
      <c r="GS157" s="159"/>
      <c r="GT157" s="159"/>
      <c r="GU157" s="159"/>
      <c r="GV157" s="159"/>
      <c r="GW157" s="159"/>
      <c r="GX157" s="159"/>
      <c r="GY157" s="159"/>
      <c r="GZ157" s="159"/>
      <c r="HA157" s="159"/>
      <c r="HB157" s="159"/>
      <c r="HC157" s="159"/>
      <c r="HD157" s="159"/>
      <c r="HE157" s="159"/>
      <c r="HF157" s="159"/>
      <c r="HG157" s="159"/>
      <c r="HH157" s="159"/>
      <c r="HI157" s="159"/>
      <c r="HJ157" s="159"/>
      <c r="HK157" s="159"/>
      <c r="HL157" s="74"/>
      <c r="HM157" s="74"/>
      <c r="HN157" s="74"/>
      <c r="HO157" s="74"/>
      <c r="HP157" s="74"/>
      <c r="HQ157" s="74"/>
      <c r="HR157" s="74"/>
      <c r="HS157" s="74"/>
      <c r="HT157" s="74"/>
      <c r="HU157" s="74"/>
      <c r="HV157" s="74"/>
      <c r="HW157" s="74"/>
      <c r="HX157" s="74"/>
      <c r="HY157" s="74"/>
      <c r="HZ157" s="74"/>
      <c r="IA157" s="74"/>
      <c r="IB157" s="74"/>
      <c r="IC157" s="74"/>
      <c r="ID157" s="74"/>
      <c r="IE157" s="74"/>
      <c r="IF157" s="74"/>
      <c r="IG157" s="74"/>
      <c r="IH157" s="74"/>
      <c r="II157" s="74"/>
      <c r="IJ157" s="74"/>
      <c r="IK157" s="74"/>
    </row>
    <row r="158" spans="1:245">
      <c r="A158" t="s">
        <v>157</v>
      </c>
      <c r="B158" s="214">
        <f t="shared" si="58"/>
        <v>0.1521580140662897</v>
      </c>
      <c r="C158" s="214">
        <f t="shared" si="58"/>
        <v>0.17063629006398023</v>
      </c>
      <c r="D158" s="214"/>
      <c r="E158" s="214"/>
      <c r="F158" s="214">
        <f t="shared" si="58"/>
        <v>0.16315072365360944</v>
      </c>
      <c r="G158" s="214">
        <f t="shared" si="58"/>
        <v>0.15813248658773466</v>
      </c>
      <c r="H158" s="214">
        <f t="shared" si="58"/>
        <v>0.15726053310035573</v>
      </c>
      <c r="I158" s="214">
        <f t="shared" si="58"/>
        <v>0.15760251009574444</v>
      </c>
      <c r="J158" s="214"/>
      <c r="K158" s="214"/>
      <c r="L158" s="214">
        <f t="shared" si="58"/>
        <v>0.15514196288844173</v>
      </c>
      <c r="M158" s="214">
        <f t="shared" si="58"/>
        <v>0.1551197456312817</v>
      </c>
      <c r="N158" s="214">
        <f t="shared" si="58"/>
        <v>0.15461808467155755</v>
      </c>
      <c r="O158" s="214">
        <f t="shared" si="58"/>
        <v>0.15396085532722595</v>
      </c>
      <c r="P158" s="214"/>
      <c r="Q158" s="214"/>
      <c r="R158" s="214">
        <f t="shared" si="58"/>
        <v>0.15339200263324376</v>
      </c>
      <c r="S158" s="214">
        <f t="shared" si="58"/>
        <v>0.15237448152512018</v>
      </c>
      <c r="T158" s="214" t="e">
        <f t="shared" si="58"/>
        <v>#REF!</v>
      </c>
      <c r="U158" s="214">
        <f t="shared" si="58"/>
        <v>7.6638422904779784</v>
      </c>
      <c r="V158" s="214"/>
      <c r="W158" s="214"/>
      <c r="X158" s="214">
        <f t="shared" si="58"/>
        <v>7.627515862727706</v>
      </c>
      <c r="Y158" s="214">
        <f t="shared" si="58"/>
        <v>7.6359912616056791</v>
      </c>
      <c r="Z158" s="214" t="e">
        <f t="shared" si="58"/>
        <v>#REF!</v>
      </c>
      <c r="AA158" s="214" t="e">
        <f t="shared" si="58"/>
        <v>#REF!</v>
      </c>
      <c r="AB158" s="214"/>
      <c r="AC158" s="214"/>
      <c r="AD158" s="214">
        <f t="shared" si="59"/>
        <v>0</v>
      </c>
      <c r="AE158" s="214"/>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208"/>
      <c r="BH158" s="208"/>
      <c r="BI158" s="208"/>
      <c r="BJ158" s="159"/>
      <c r="BK158" s="159"/>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159"/>
      <c r="CM158" s="159"/>
      <c r="CN158" s="159"/>
      <c r="CO158" s="159"/>
      <c r="CP158" s="159"/>
      <c r="CQ158" s="159"/>
      <c r="CR158" s="159"/>
      <c r="CS158" s="159"/>
      <c r="CT158" s="159"/>
      <c r="CU158" s="159"/>
      <c r="CV158" s="159"/>
      <c r="CW158" s="159"/>
      <c r="CX158" s="159"/>
      <c r="CY158" s="159"/>
      <c r="CZ158" s="159"/>
      <c r="DA158" s="159"/>
      <c r="DB158" s="159"/>
      <c r="DC158" s="159"/>
      <c r="DD158" s="159"/>
      <c r="DE158" s="159"/>
      <c r="DF158" s="159"/>
      <c r="DG158" s="159"/>
      <c r="DH158" s="159"/>
      <c r="DI158" s="159"/>
      <c r="DJ158" s="159"/>
      <c r="DK158" s="159"/>
      <c r="DL158" s="74"/>
      <c r="DM158" s="74"/>
      <c r="DN158" s="74"/>
      <c r="DO158" s="74"/>
      <c r="DP158" s="74"/>
      <c r="DQ158" s="74"/>
      <c r="DR158" s="74"/>
      <c r="DS158" s="74"/>
      <c r="DT158" s="74"/>
      <c r="DU158" s="74"/>
      <c r="DV158" s="74"/>
      <c r="DW158" s="74"/>
      <c r="DX158" s="74"/>
      <c r="DY158" s="74"/>
      <c r="DZ158" s="74"/>
      <c r="EA158" s="74"/>
      <c r="EB158" s="74"/>
      <c r="EC158" s="74"/>
      <c r="ED158" s="74"/>
      <c r="EE158" s="74"/>
      <c r="EF158" s="74"/>
      <c r="EG158" s="74"/>
      <c r="EH158" s="74"/>
      <c r="EI158" s="74"/>
      <c r="EJ158" s="74"/>
      <c r="EK158" s="74"/>
      <c r="EL158" s="159"/>
      <c r="EM158" s="159"/>
      <c r="EN158" s="159"/>
      <c r="EO158" s="159"/>
      <c r="EP158" s="159"/>
      <c r="EQ158" s="159"/>
      <c r="ER158" s="159"/>
      <c r="ES158" s="159"/>
      <c r="ET158" s="159"/>
      <c r="EU158" s="159"/>
      <c r="EV158" s="159"/>
      <c r="EW158" s="159"/>
      <c r="EX158" s="159"/>
      <c r="EY158" s="159"/>
      <c r="EZ158" s="159"/>
      <c r="FA158" s="159"/>
      <c r="FB158" s="159"/>
      <c r="FC158" s="159"/>
      <c r="FD158" s="159"/>
      <c r="FE158" s="159"/>
      <c r="FF158" s="159"/>
      <c r="FG158" s="159"/>
      <c r="FH158" s="159"/>
      <c r="FI158" s="159"/>
      <c r="FJ158" s="159"/>
      <c r="FK158" s="159"/>
      <c r="FL158" s="74"/>
      <c r="FM158" s="74"/>
      <c r="FN158" s="74"/>
      <c r="FO158" s="74"/>
      <c r="FP158" s="74"/>
      <c r="FQ158" s="74"/>
      <c r="FR158" s="74"/>
      <c r="FS158" s="74"/>
      <c r="FT158" s="74"/>
      <c r="FU158" s="74"/>
      <c r="FV158" s="74"/>
      <c r="FW158" s="74"/>
      <c r="FX158" s="74"/>
      <c r="FY158" s="74"/>
      <c r="FZ158" s="74"/>
      <c r="GA158" s="74"/>
      <c r="GB158" s="74"/>
      <c r="GC158" s="74"/>
      <c r="GD158" s="74"/>
      <c r="GE158" s="74"/>
      <c r="GF158" s="74"/>
      <c r="GG158" s="74"/>
      <c r="GH158" s="74"/>
      <c r="GI158" s="74"/>
      <c r="GJ158" s="74"/>
      <c r="GK158" s="74"/>
      <c r="GL158" s="159"/>
      <c r="GM158" s="159"/>
      <c r="GN158" s="159"/>
      <c r="GO158" s="159"/>
      <c r="GP158" s="159"/>
      <c r="GQ158" s="159"/>
      <c r="GR158" s="159"/>
      <c r="GS158" s="159"/>
      <c r="GT158" s="159"/>
      <c r="GU158" s="159"/>
      <c r="GV158" s="159"/>
      <c r="GW158" s="159"/>
      <c r="GX158" s="159"/>
      <c r="GY158" s="159"/>
      <c r="GZ158" s="159"/>
      <c r="HA158" s="159"/>
      <c r="HB158" s="159"/>
      <c r="HC158" s="159"/>
      <c r="HD158" s="159"/>
      <c r="HE158" s="159"/>
      <c r="HF158" s="159"/>
      <c r="HG158" s="159"/>
      <c r="HH158" s="159"/>
      <c r="HI158" s="159"/>
      <c r="HJ158" s="159"/>
      <c r="HK158" s="159"/>
      <c r="HL158" s="74"/>
      <c r="HM158" s="74"/>
      <c r="HN158" s="74"/>
      <c r="HO158" s="74"/>
      <c r="HP158" s="74"/>
      <c r="HQ158" s="74"/>
      <c r="HR158" s="74"/>
      <c r="HS158" s="74"/>
      <c r="HT158" s="74"/>
      <c r="HU158" s="74"/>
      <c r="HV158" s="74"/>
      <c r="HW158" s="74"/>
      <c r="HX158" s="74"/>
      <c r="HY158" s="74"/>
      <c r="HZ158" s="74"/>
      <c r="IA158" s="74"/>
      <c r="IB158" s="74"/>
      <c r="IC158" s="74"/>
      <c r="ID158" s="74"/>
      <c r="IE158" s="74"/>
      <c r="IF158" s="74"/>
      <c r="IG158" s="74"/>
      <c r="IH158" s="74"/>
      <c r="II158" s="74"/>
      <c r="IJ158" s="74"/>
      <c r="IK158" s="74"/>
    </row>
    <row r="159" spans="1:245">
      <c r="A159" t="s">
        <v>237</v>
      </c>
      <c r="B159" s="214">
        <f t="shared" ref="B159:AA159" si="60">B149/B139</f>
        <v>8.2199758045699567E-2</v>
      </c>
      <c r="C159" s="214">
        <f t="shared" si="60"/>
        <v>6.7389943349264694E-2</v>
      </c>
      <c r="D159" s="214"/>
      <c r="E159" s="214"/>
      <c r="F159" s="214">
        <f t="shared" si="60"/>
        <v>8.1697254498437885E-2</v>
      </c>
      <c r="G159" s="214" t="e">
        <f t="shared" si="60"/>
        <v>#REF!</v>
      </c>
      <c r="H159" s="214">
        <f t="shared" si="60"/>
        <v>8.172024268331822E-2</v>
      </c>
      <c r="I159" s="214">
        <f t="shared" si="60"/>
        <v>8.0452615338787017E-2</v>
      </c>
      <c r="J159" s="214"/>
      <c r="K159" s="214"/>
      <c r="L159" s="214">
        <f t="shared" si="60"/>
        <v>7.8887910798122129E-2</v>
      </c>
      <c r="M159" s="214" t="e">
        <f t="shared" si="60"/>
        <v>#REF!</v>
      </c>
      <c r="N159" s="214">
        <f t="shared" si="60"/>
        <v>7.7253209841688389E-2</v>
      </c>
      <c r="O159" s="214">
        <f t="shared" si="60"/>
        <v>7.6937146112234692E-2</v>
      </c>
      <c r="P159" s="214"/>
      <c r="Q159" s="214"/>
      <c r="R159" s="214">
        <f t="shared" si="60"/>
        <v>7.6992519004561194E-2</v>
      </c>
      <c r="S159" s="214" t="e">
        <f t="shared" si="60"/>
        <v>#REF!</v>
      </c>
      <c r="T159" s="214" t="e">
        <f t="shared" si="60"/>
        <v>#REF!</v>
      </c>
      <c r="U159" s="214">
        <f t="shared" si="60"/>
        <v>-29.421401482797499</v>
      </c>
      <c r="V159" s="214"/>
      <c r="W159" s="214"/>
      <c r="X159" s="214">
        <f t="shared" si="60"/>
        <v>-29.578631370676128</v>
      </c>
      <c r="Y159" s="214">
        <f t="shared" si="60"/>
        <v>-29.738872200983064</v>
      </c>
      <c r="Z159" s="214" t="e">
        <f t="shared" si="60"/>
        <v>#REF!</v>
      </c>
      <c r="AA159" s="214" t="e">
        <f t="shared" si="60"/>
        <v>#REF!</v>
      </c>
      <c r="AB159" s="214"/>
      <c r="AC159" s="214"/>
      <c r="AD159" s="214">
        <f t="shared" ref="AD159" si="61">AD149/AD139</f>
        <v>1</v>
      </c>
      <c r="AE159" s="214"/>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208"/>
      <c r="BH159" s="208"/>
      <c r="BI159" s="208"/>
      <c r="BJ159" s="159"/>
      <c r="BK159" s="159"/>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159"/>
      <c r="CM159" s="159"/>
      <c r="CN159" s="159"/>
      <c r="CO159" s="159"/>
      <c r="CP159" s="159"/>
      <c r="CQ159" s="159"/>
      <c r="CR159" s="159"/>
      <c r="CS159" s="159"/>
      <c r="CT159" s="159"/>
      <c r="CU159" s="159"/>
      <c r="CV159" s="159"/>
      <c r="CW159" s="159"/>
      <c r="CX159" s="159"/>
      <c r="CY159" s="159"/>
      <c r="CZ159" s="159"/>
      <c r="DA159" s="159"/>
      <c r="DB159" s="159"/>
      <c r="DC159" s="159"/>
      <c r="DD159" s="159"/>
      <c r="DE159" s="159"/>
      <c r="DF159" s="159"/>
      <c r="DG159" s="159"/>
      <c r="DH159" s="159"/>
      <c r="DI159" s="159"/>
      <c r="DJ159" s="159"/>
      <c r="DK159" s="159"/>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159"/>
      <c r="EM159" s="159"/>
      <c r="EN159" s="159"/>
      <c r="EO159" s="159"/>
      <c r="EP159" s="159"/>
      <c r="EQ159" s="159"/>
      <c r="ER159" s="159"/>
      <c r="ES159" s="159"/>
      <c r="ET159" s="159"/>
      <c r="EU159" s="159"/>
      <c r="EV159" s="159"/>
      <c r="EW159" s="159"/>
      <c r="EX159" s="159"/>
      <c r="EY159" s="159"/>
      <c r="EZ159" s="159"/>
      <c r="FA159" s="159"/>
      <c r="FB159" s="159"/>
      <c r="FC159" s="159"/>
      <c r="FD159" s="159"/>
      <c r="FE159" s="159"/>
      <c r="FF159" s="159"/>
      <c r="FG159" s="159"/>
      <c r="FH159" s="159"/>
      <c r="FI159" s="159"/>
      <c r="FJ159" s="159"/>
      <c r="FK159" s="159"/>
      <c r="FL159" s="74"/>
      <c r="FM159" s="74"/>
      <c r="FN159" s="74"/>
      <c r="FO159" s="74"/>
      <c r="FP159" s="74"/>
      <c r="FQ159" s="74"/>
      <c r="FR159" s="74"/>
      <c r="FS159" s="74"/>
      <c r="FT159" s="74"/>
      <c r="FU159" s="74"/>
      <c r="FV159" s="74"/>
      <c r="FW159" s="74"/>
      <c r="FX159" s="74"/>
      <c r="FY159" s="74"/>
      <c r="FZ159" s="74"/>
      <c r="GA159" s="74"/>
      <c r="GB159" s="74"/>
      <c r="GC159" s="74"/>
      <c r="GD159" s="74"/>
      <c r="GE159" s="74"/>
      <c r="GF159" s="74"/>
      <c r="GG159" s="74"/>
      <c r="GH159" s="74"/>
      <c r="GI159" s="74"/>
      <c r="GJ159" s="74"/>
      <c r="GK159" s="74"/>
      <c r="GL159" s="159"/>
      <c r="GM159" s="159"/>
      <c r="GN159" s="159"/>
      <c r="GO159" s="159"/>
      <c r="GP159" s="159"/>
      <c r="GQ159" s="159"/>
      <c r="GR159" s="159"/>
      <c r="GS159" s="159"/>
      <c r="GT159" s="159"/>
      <c r="GU159" s="159"/>
      <c r="GV159" s="159"/>
      <c r="GW159" s="159"/>
      <c r="GX159" s="159"/>
      <c r="GY159" s="159"/>
      <c r="GZ159" s="159"/>
      <c r="HA159" s="159"/>
      <c r="HB159" s="159"/>
      <c r="HC159" s="159"/>
      <c r="HD159" s="159"/>
      <c r="HE159" s="159"/>
      <c r="HF159" s="159"/>
      <c r="HG159" s="159"/>
      <c r="HH159" s="159"/>
      <c r="HI159" s="159"/>
      <c r="HJ159" s="159"/>
      <c r="HK159" s="159"/>
      <c r="HL159" s="74"/>
      <c r="HM159" s="74"/>
      <c r="HN159" s="74"/>
      <c r="HO159" s="74"/>
      <c r="HP159" s="74"/>
      <c r="HQ159" s="74"/>
      <c r="HR159" s="74"/>
      <c r="HS159" s="74"/>
      <c r="HT159" s="74"/>
      <c r="HU159" s="74"/>
      <c r="HV159" s="74"/>
      <c r="HW159" s="74"/>
      <c r="HX159" s="74"/>
      <c r="HY159" s="74"/>
      <c r="HZ159" s="74"/>
      <c r="IA159" s="74"/>
      <c r="IB159" s="74"/>
      <c r="IC159" s="74"/>
      <c r="ID159" s="74"/>
      <c r="IE159" s="74"/>
      <c r="IF159" s="74"/>
      <c r="IG159" s="74"/>
      <c r="IH159" s="74"/>
      <c r="II159" s="74"/>
      <c r="IJ159" s="74"/>
      <c r="IK159" s="74"/>
    </row>
    <row r="160" spans="1:245">
      <c r="B160" s="215">
        <f t="shared" ref="B160:X160" si="62">SUM(B151:B159)</f>
        <v>0.99999999999999989</v>
      </c>
      <c r="C160" s="215">
        <f t="shared" si="62"/>
        <v>0.99999999999999989</v>
      </c>
      <c r="D160" s="215"/>
      <c r="E160" s="215"/>
      <c r="F160" s="215">
        <f t="shared" si="62"/>
        <v>1</v>
      </c>
      <c r="G160" s="215" t="e">
        <f t="shared" si="62"/>
        <v>#REF!</v>
      </c>
      <c r="H160" s="215">
        <f t="shared" si="62"/>
        <v>1</v>
      </c>
      <c r="I160" s="215">
        <f t="shared" si="62"/>
        <v>1</v>
      </c>
      <c r="J160" s="215"/>
      <c r="K160" s="215"/>
      <c r="L160" s="215">
        <f t="shared" si="62"/>
        <v>1</v>
      </c>
      <c r="M160" s="215" t="e">
        <f t="shared" si="62"/>
        <v>#REF!</v>
      </c>
      <c r="N160" s="215">
        <f t="shared" si="62"/>
        <v>1</v>
      </c>
      <c r="O160" s="215">
        <f t="shared" si="62"/>
        <v>0.99999999999999989</v>
      </c>
      <c r="P160" s="215"/>
      <c r="Q160" s="215"/>
      <c r="R160" s="215">
        <f t="shared" si="62"/>
        <v>1.0000000000000002</v>
      </c>
      <c r="S160" s="215" t="e">
        <f t="shared" si="62"/>
        <v>#REF!</v>
      </c>
      <c r="T160" s="215" t="e">
        <f t="shared" si="62"/>
        <v>#REF!</v>
      </c>
      <c r="U160" s="215">
        <f t="shared" si="62"/>
        <v>1</v>
      </c>
      <c r="V160" s="215"/>
      <c r="W160" s="215"/>
      <c r="X160" s="215">
        <f t="shared" si="62"/>
        <v>1</v>
      </c>
      <c r="Y160" s="215">
        <f t="shared" ref="Y160:AA160" si="63">SUM(Y151:Y159)</f>
        <v>1.0000000000000071</v>
      </c>
      <c r="Z160" s="215" t="e">
        <f t="shared" si="63"/>
        <v>#REF!</v>
      </c>
      <c r="AA160" s="215" t="e">
        <f t="shared" si="63"/>
        <v>#REF!</v>
      </c>
      <c r="AB160" s="215"/>
      <c r="AC160" s="215"/>
      <c r="AD160" s="215">
        <f t="shared" ref="AD160" si="64">SUM(AD151:AD159)</f>
        <v>1</v>
      </c>
      <c r="AE160" s="215"/>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208"/>
      <c r="BH160" s="208"/>
      <c r="BI160" s="208"/>
      <c r="BJ160" s="159"/>
      <c r="BK160" s="159"/>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159"/>
      <c r="CM160" s="159"/>
      <c r="CN160" s="159"/>
      <c r="CO160" s="159"/>
      <c r="CP160" s="159"/>
      <c r="CQ160" s="159"/>
      <c r="CR160" s="159"/>
      <c r="CS160" s="159"/>
      <c r="CT160" s="159"/>
      <c r="CU160" s="159"/>
      <c r="CV160" s="159"/>
      <c r="CW160" s="159"/>
      <c r="CX160" s="159"/>
      <c r="CY160" s="159"/>
      <c r="CZ160" s="159"/>
      <c r="DA160" s="159"/>
      <c r="DB160" s="159"/>
      <c r="DC160" s="159"/>
      <c r="DD160" s="159"/>
      <c r="DE160" s="159"/>
      <c r="DF160" s="159"/>
      <c r="DG160" s="159"/>
      <c r="DH160" s="159"/>
      <c r="DI160" s="159"/>
      <c r="DJ160" s="159"/>
      <c r="DK160" s="159"/>
      <c r="DL160" s="74"/>
      <c r="DM160" s="74"/>
      <c r="DN160" s="74"/>
      <c r="DO160" s="74"/>
      <c r="DP160" s="74"/>
      <c r="DQ160" s="74"/>
      <c r="DR160" s="74"/>
      <c r="DS160" s="74"/>
      <c r="DT160" s="74"/>
      <c r="DU160" s="74"/>
      <c r="DV160" s="74"/>
      <c r="DW160" s="74"/>
      <c r="DX160" s="74"/>
      <c r="DY160" s="74"/>
      <c r="DZ160" s="74"/>
      <c r="EA160" s="74"/>
      <c r="EB160" s="74"/>
      <c r="EC160" s="74"/>
      <c r="ED160" s="74"/>
      <c r="EE160" s="74"/>
      <c r="EF160" s="74"/>
      <c r="EG160" s="74"/>
      <c r="EH160" s="74"/>
      <c r="EI160" s="74"/>
      <c r="EJ160" s="74"/>
      <c r="EK160" s="74"/>
      <c r="EL160" s="159"/>
      <c r="EM160" s="159"/>
      <c r="EN160" s="159"/>
      <c r="EO160" s="159"/>
      <c r="EP160" s="159"/>
      <c r="EQ160" s="159"/>
      <c r="ER160" s="159"/>
      <c r="ES160" s="159"/>
      <c r="ET160" s="159"/>
      <c r="EU160" s="159"/>
      <c r="EV160" s="159"/>
      <c r="EW160" s="159"/>
      <c r="EX160" s="159"/>
      <c r="EY160" s="159"/>
      <c r="EZ160" s="159"/>
      <c r="FA160" s="159"/>
      <c r="FB160" s="159"/>
      <c r="FC160" s="159"/>
      <c r="FD160" s="159"/>
      <c r="FE160" s="159"/>
      <c r="FF160" s="159"/>
      <c r="FG160" s="159"/>
      <c r="FH160" s="159"/>
      <c r="FI160" s="159"/>
      <c r="FJ160" s="159"/>
      <c r="FK160" s="159"/>
      <c r="FL160" s="74"/>
      <c r="FM160" s="74"/>
      <c r="FN160" s="74"/>
      <c r="FO160" s="74"/>
      <c r="FP160" s="74"/>
      <c r="FQ160" s="74"/>
      <c r="FR160" s="74"/>
      <c r="FS160" s="74"/>
      <c r="FT160" s="74"/>
      <c r="FU160" s="74"/>
      <c r="FV160" s="74"/>
      <c r="FW160" s="74"/>
      <c r="FX160" s="74"/>
      <c r="FY160" s="74"/>
      <c r="FZ160" s="74"/>
      <c r="GA160" s="74"/>
      <c r="GB160" s="74"/>
      <c r="GC160" s="74"/>
      <c r="GD160" s="74"/>
      <c r="GE160" s="74"/>
      <c r="GF160" s="74"/>
      <c r="GG160" s="74"/>
      <c r="GH160" s="74"/>
      <c r="GI160" s="74"/>
      <c r="GJ160" s="74"/>
      <c r="GK160" s="74"/>
      <c r="GL160" s="159"/>
      <c r="GM160" s="159"/>
      <c r="GN160" s="159"/>
      <c r="GO160" s="159"/>
      <c r="GP160" s="159"/>
      <c r="GQ160" s="159"/>
      <c r="GR160" s="159"/>
      <c r="GS160" s="159"/>
      <c r="GT160" s="159"/>
      <c r="GU160" s="159"/>
      <c r="GV160" s="159"/>
      <c r="GW160" s="159"/>
      <c r="GX160" s="159"/>
      <c r="GY160" s="159"/>
      <c r="GZ160" s="159"/>
      <c r="HA160" s="159"/>
      <c r="HB160" s="159"/>
      <c r="HC160" s="159"/>
      <c r="HD160" s="159"/>
      <c r="HE160" s="159"/>
      <c r="HF160" s="159"/>
      <c r="HG160" s="159"/>
      <c r="HH160" s="159"/>
      <c r="HI160" s="159"/>
      <c r="HJ160" s="159"/>
      <c r="HK160" s="159"/>
      <c r="HL160" s="74"/>
      <c r="HM160" s="74"/>
      <c r="HN160" s="74"/>
      <c r="HO160" s="74"/>
      <c r="HP160" s="74"/>
      <c r="HQ160" s="74"/>
      <c r="HR160" s="74"/>
      <c r="HS160" s="74"/>
      <c r="HT160" s="74"/>
      <c r="HU160" s="74"/>
      <c r="HV160" s="74"/>
      <c r="HW160" s="74"/>
      <c r="HX160" s="74"/>
      <c r="HY160" s="74"/>
      <c r="HZ160" s="74"/>
      <c r="IA160" s="74"/>
      <c r="IB160" s="74"/>
      <c r="IC160" s="74"/>
      <c r="ID160" s="74"/>
      <c r="IE160" s="74"/>
      <c r="IF160" s="74"/>
      <c r="IG160" s="74"/>
      <c r="IH160" s="74"/>
      <c r="II160" s="74"/>
      <c r="IJ160" s="74"/>
      <c r="IK160" s="74"/>
    </row>
    <row r="161" spans="1:44">
      <c r="S161"/>
      <c r="T161"/>
      <c r="U161"/>
      <c r="V161"/>
      <c r="W161"/>
      <c r="X161"/>
      <c r="Y161"/>
      <c r="Z161"/>
      <c r="AA161"/>
      <c r="AB161"/>
      <c r="AC161"/>
      <c r="AD161"/>
      <c r="AE161"/>
    </row>
    <row r="162" spans="1:44">
      <c r="B162" s="8">
        <f t="shared" ref="B162:X162" si="65">B139-SUM(B141:B148)</f>
        <v>12576.900000000023</v>
      </c>
      <c r="C162" s="8">
        <f t="shared" si="65"/>
        <v>8826.5999999999913</v>
      </c>
      <c r="D162" s="8"/>
      <c r="E162" s="8"/>
      <c r="F162" s="8">
        <f t="shared" si="65"/>
        <v>10924.900000000009</v>
      </c>
      <c r="G162" s="8" t="e">
        <f t="shared" si="65"/>
        <v>#REF!</v>
      </c>
      <c r="H162" s="8">
        <f t="shared" si="65"/>
        <v>11439.600000000035</v>
      </c>
      <c r="I162" s="8">
        <f t="shared" si="65"/>
        <v>11451.399999999994</v>
      </c>
      <c r="J162" s="8"/>
      <c r="K162" s="8"/>
      <c r="L162" s="8">
        <f t="shared" si="65"/>
        <v>11291.700000000012</v>
      </c>
      <c r="M162" s="8" t="e">
        <f t="shared" si="65"/>
        <v>#REF!</v>
      </c>
      <c r="N162" s="8">
        <f t="shared" si="65"/>
        <v>11000.099999999977</v>
      </c>
      <c r="O162" s="8">
        <f t="shared" si="65"/>
        <v>11021.100000000006</v>
      </c>
      <c r="P162" s="8"/>
      <c r="Q162" s="8"/>
      <c r="R162" s="8">
        <f t="shared" si="65"/>
        <v>11087.29999999993</v>
      </c>
      <c r="S162" s="8" t="e">
        <f t="shared" si="65"/>
        <v>#REF!</v>
      </c>
      <c r="T162" s="8" t="e">
        <f t="shared" si="65"/>
        <v>#REF!</v>
      </c>
      <c r="U162" s="8">
        <f t="shared" si="65"/>
        <v>-86113.5</v>
      </c>
      <c r="V162" s="8"/>
      <c r="W162" s="8"/>
      <c r="X162" s="8">
        <f t="shared" si="65"/>
        <v>-86706.8</v>
      </c>
      <c r="Y162" s="8"/>
      <c r="Z162" s="8"/>
      <c r="AA162" s="8"/>
      <c r="AB162" s="8"/>
      <c r="AC162" s="8"/>
      <c r="AD162" s="8"/>
      <c r="AE162" s="8"/>
    </row>
    <row r="166" spans="1:44" ht="17.100000000000001" thickBot="1">
      <c r="A166" s="300" t="s">
        <v>239</v>
      </c>
      <c r="B166" s="300"/>
      <c r="C166" s="300"/>
      <c r="D166" s="300"/>
      <c r="E166" s="300"/>
      <c r="F166" s="300"/>
      <c r="G166" s="300"/>
      <c r="H166" s="300"/>
      <c r="I166" s="300"/>
      <c r="J166" s="300"/>
      <c r="K166" s="300"/>
      <c r="L166" s="300"/>
      <c r="M166" s="300"/>
      <c r="N166" s="300"/>
    </row>
    <row r="167" spans="1:44" ht="15.95" thickBot="1">
      <c r="A167" s="301" t="s">
        <v>17</v>
      </c>
      <c r="B167" s="316" t="s">
        <v>240</v>
      </c>
      <c r="C167" s="316"/>
      <c r="D167" s="316"/>
      <c r="E167" s="316"/>
      <c r="F167" s="316"/>
      <c r="G167" s="307" t="s">
        <v>232</v>
      </c>
      <c r="H167" s="307"/>
      <c r="I167" s="307"/>
      <c r="J167" s="216"/>
      <c r="K167" s="216"/>
      <c r="L167" s="307" t="s">
        <v>151</v>
      </c>
      <c r="M167" s="307"/>
      <c r="N167" s="307"/>
      <c r="O167" s="307" t="s">
        <v>241</v>
      </c>
      <c r="P167" s="307"/>
      <c r="Q167" s="307"/>
      <c r="R167" s="307"/>
      <c r="S167" s="307"/>
      <c r="T167" s="307"/>
      <c r="U167" s="313"/>
      <c r="V167" s="313"/>
      <c r="W167" s="313"/>
      <c r="X167" s="313"/>
      <c r="Y167" s="314"/>
      <c r="Z167" s="307" t="s">
        <v>242</v>
      </c>
      <c r="AA167" s="307"/>
      <c r="AB167" s="307"/>
      <c r="AC167" s="307"/>
      <c r="AD167" s="307"/>
      <c r="AE167" s="307" t="s">
        <v>243</v>
      </c>
      <c r="AF167" s="307"/>
      <c r="AG167" s="307"/>
      <c r="AH167" s="216"/>
      <c r="AI167" s="216"/>
      <c r="AJ167" s="307" t="s">
        <v>244</v>
      </c>
      <c r="AK167" s="307"/>
      <c r="AL167" s="307"/>
      <c r="AM167" s="307" t="s">
        <v>157</v>
      </c>
      <c r="AN167" s="307"/>
      <c r="AO167" s="307"/>
      <c r="AP167" s="307"/>
      <c r="AQ167" s="307"/>
      <c r="AR167" s="307"/>
    </row>
    <row r="168" spans="1:44" ht="15.95" thickBot="1">
      <c r="A168" s="301"/>
      <c r="B168" s="30" t="s">
        <v>79</v>
      </c>
      <c r="C168" s="30" t="s">
        <v>81</v>
      </c>
      <c r="D168" s="30"/>
      <c r="E168" s="30"/>
      <c r="F168" s="30" t="s">
        <v>79</v>
      </c>
      <c r="G168" s="30" t="s">
        <v>79</v>
      </c>
      <c r="H168" s="30" t="s">
        <v>80</v>
      </c>
      <c r="I168" s="30" t="s">
        <v>79</v>
      </c>
      <c r="J168" s="30"/>
      <c r="K168" s="30"/>
      <c r="L168" s="30" t="s">
        <v>79</v>
      </c>
      <c r="M168" s="30" t="s">
        <v>80</v>
      </c>
      <c r="N168" s="30" t="s">
        <v>81</v>
      </c>
      <c r="O168" s="30" t="s">
        <v>79</v>
      </c>
      <c r="P168" s="30"/>
      <c r="Q168" s="30"/>
      <c r="R168" s="30" t="s">
        <v>80</v>
      </c>
      <c r="S168" s="30" t="s">
        <v>81</v>
      </c>
      <c r="T168" s="30" t="s">
        <v>79</v>
      </c>
      <c r="U168" s="30" t="s">
        <v>80</v>
      </c>
      <c r="V168" s="30"/>
      <c r="W168" s="30"/>
      <c r="X168" s="30" t="s">
        <v>81</v>
      </c>
      <c r="Y168" s="30" t="s">
        <v>79</v>
      </c>
      <c r="Z168" s="30" t="s">
        <v>79</v>
      </c>
      <c r="AA168" s="30" t="s">
        <v>81</v>
      </c>
      <c r="AB168" s="30"/>
      <c r="AC168" s="30"/>
      <c r="AD168" s="30" t="s">
        <v>79</v>
      </c>
      <c r="AE168" s="30" t="s">
        <v>79</v>
      </c>
      <c r="AF168" s="30" t="s">
        <v>80</v>
      </c>
      <c r="AG168" s="30" t="s">
        <v>79</v>
      </c>
      <c r="AH168" s="30"/>
      <c r="AI168" s="30"/>
      <c r="AJ168" s="30" t="s">
        <v>79</v>
      </c>
      <c r="AK168" s="30" t="s">
        <v>80</v>
      </c>
      <c r="AL168" s="30" t="s">
        <v>81</v>
      </c>
      <c r="AM168" s="30" t="s">
        <v>79</v>
      </c>
      <c r="AN168" s="30"/>
      <c r="AO168" s="30"/>
      <c r="AP168" s="30" t="s">
        <v>80</v>
      </c>
      <c r="AQ168" s="30" t="s">
        <v>81</v>
      </c>
      <c r="AR168" s="30" t="s">
        <v>79</v>
      </c>
    </row>
    <row r="169" spans="1:44" ht="17.100000000000001" thickBot="1">
      <c r="A169" s="301"/>
      <c r="B169" s="39">
        <v>2021</v>
      </c>
      <c r="C169" s="39">
        <v>2022</v>
      </c>
      <c r="D169" s="39"/>
      <c r="E169" s="39"/>
      <c r="F169" s="41" t="s">
        <v>84</v>
      </c>
      <c r="G169" s="39">
        <v>2021</v>
      </c>
      <c r="H169" s="39">
        <v>2021</v>
      </c>
      <c r="I169" s="41" t="s">
        <v>84</v>
      </c>
      <c r="J169" s="41"/>
      <c r="K169" s="41"/>
      <c r="L169" s="39">
        <v>2021</v>
      </c>
      <c r="M169" s="39">
        <v>2021</v>
      </c>
      <c r="N169" s="39">
        <v>2022</v>
      </c>
      <c r="O169" s="39">
        <v>2021</v>
      </c>
      <c r="P169" s="39"/>
      <c r="Q169" s="39"/>
      <c r="R169" s="39">
        <v>2021</v>
      </c>
      <c r="S169" s="39">
        <v>2022</v>
      </c>
      <c r="T169" s="41" t="s">
        <v>84</v>
      </c>
      <c r="U169" s="39">
        <v>2021</v>
      </c>
      <c r="V169" s="39"/>
      <c r="W169" s="39"/>
      <c r="X169" s="39">
        <v>2022</v>
      </c>
      <c r="Y169" s="41" t="s">
        <v>84</v>
      </c>
      <c r="Z169" s="39">
        <v>2021</v>
      </c>
      <c r="AA169" s="39">
        <v>2022</v>
      </c>
      <c r="AB169" s="39"/>
      <c r="AC169" s="39"/>
      <c r="AD169" s="41" t="s">
        <v>84</v>
      </c>
      <c r="AE169" s="39">
        <v>2021</v>
      </c>
      <c r="AF169" s="39">
        <v>2021</v>
      </c>
      <c r="AG169" s="41" t="s">
        <v>84</v>
      </c>
      <c r="AH169" s="41"/>
      <c r="AI169" s="41"/>
      <c r="AJ169" s="39">
        <v>2021</v>
      </c>
      <c r="AK169" s="39">
        <v>2021</v>
      </c>
      <c r="AL169" s="39">
        <v>2022</v>
      </c>
      <c r="AM169" s="39">
        <v>2021</v>
      </c>
      <c r="AN169" s="39"/>
      <c r="AO169" s="39"/>
      <c r="AP169" s="39">
        <v>2021</v>
      </c>
      <c r="AQ169" s="39">
        <v>2022</v>
      </c>
      <c r="AR169" s="41" t="s">
        <v>84</v>
      </c>
    </row>
    <row r="170" spans="1:44" ht="15.95" thickBot="1">
      <c r="A170" s="42" t="s">
        <v>90</v>
      </c>
      <c r="B170" s="217">
        <v>2026.7</v>
      </c>
      <c r="C170" s="217">
        <v>2055.8000000000002</v>
      </c>
      <c r="D170" s="217"/>
      <c r="E170" s="217"/>
      <c r="F170" s="217">
        <v>2061.3000000000002</v>
      </c>
      <c r="G170" s="45">
        <v>93.5</v>
      </c>
      <c r="H170" s="45">
        <v>97.3</v>
      </c>
      <c r="I170" s="45">
        <v>97.5</v>
      </c>
      <c r="J170" s="45"/>
      <c r="K170" s="45"/>
      <c r="L170" s="45">
        <v>263</v>
      </c>
      <c r="M170" s="45">
        <v>265.8</v>
      </c>
      <c r="N170" s="45">
        <v>266</v>
      </c>
      <c r="O170" s="45">
        <v>392.9</v>
      </c>
      <c r="P170" s="45"/>
      <c r="Q170" s="45"/>
      <c r="R170" s="45">
        <v>398.1</v>
      </c>
      <c r="S170" s="45">
        <v>399.7</v>
      </c>
      <c r="T170" s="45">
        <v>404.5</v>
      </c>
      <c r="U170" s="45">
        <v>98</v>
      </c>
      <c r="V170" s="45"/>
      <c r="W170" s="45"/>
      <c r="X170" s="45">
        <v>97.3</v>
      </c>
      <c r="Y170" s="45">
        <v>98.3</v>
      </c>
      <c r="Z170" s="45">
        <v>249.9</v>
      </c>
      <c r="AA170" s="45">
        <v>250.1</v>
      </c>
      <c r="AB170" s="45"/>
      <c r="AC170" s="45"/>
      <c r="AD170" s="45">
        <v>250</v>
      </c>
      <c r="AE170" s="45">
        <v>239.8</v>
      </c>
      <c r="AF170" s="45">
        <v>237.8</v>
      </c>
      <c r="AG170" s="45">
        <v>238.7</v>
      </c>
      <c r="AH170" s="45"/>
      <c r="AI170" s="45"/>
      <c r="AJ170" s="45">
        <v>183.1</v>
      </c>
      <c r="AK170" s="45">
        <v>193.6</v>
      </c>
      <c r="AL170" s="45">
        <v>192.4</v>
      </c>
      <c r="AM170" s="45">
        <v>385.3</v>
      </c>
      <c r="AN170" s="45"/>
      <c r="AO170" s="45"/>
      <c r="AP170" s="45">
        <v>387.2</v>
      </c>
      <c r="AQ170" s="45">
        <v>386.8</v>
      </c>
      <c r="AR170" s="45">
        <v>385.1</v>
      </c>
    </row>
    <row r="171" spans="1:44" ht="15.95" thickBot="1">
      <c r="A171" s="46" t="s">
        <v>91</v>
      </c>
      <c r="B171" s="48">
        <v>308.89999999999998</v>
      </c>
      <c r="C171" s="48">
        <v>316.89999999999998</v>
      </c>
      <c r="D171" s="48"/>
      <c r="E171" s="48"/>
      <c r="F171" s="48">
        <v>315.60000000000002</v>
      </c>
      <c r="G171" s="48">
        <v>15.8</v>
      </c>
      <c r="H171" s="48">
        <v>16.100000000000001</v>
      </c>
      <c r="I171" s="48">
        <v>16.3</v>
      </c>
      <c r="J171" s="48"/>
      <c r="K171" s="48"/>
      <c r="L171" s="48">
        <v>11.1</v>
      </c>
      <c r="M171" s="48">
        <v>13.5</v>
      </c>
      <c r="N171" s="48">
        <v>12.9</v>
      </c>
      <c r="O171" s="48">
        <v>62.3</v>
      </c>
      <c r="P171" s="48"/>
      <c r="Q171" s="48"/>
      <c r="R171" s="48">
        <v>62.9</v>
      </c>
      <c r="S171" s="48">
        <v>63.1</v>
      </c>
      <c r="T171" s="48">
        <v>63.4</v>
      </c>
      <c r="U171" s="48">
        <v>10.9</v>
      </c>
      <c r="V171" s="48"/>
      <c r="W171" s="48"/>
      <c r="X171" s="48">
        <v>10.9</v>
      </c>
      <c r="Y171" s="48">
        <v>11</v>
      </c>
      <c r="Z171" s="48">
        <v>26.2</v>
      </c>
      <c r="AA171" s="48">
        <v>26.8</v>
      </c>
      <c r="AB171" s="48"/>
      <c r="AC171" s="48"/>
      <c r="AD171" s="48">
        <v>26.9</v>
      </c>
      <c r="AE171" s="48">
        <v>50.5</v>
      </c>
      <c r="AF171" s="48">
        <v>50.3</v>
      </c>
      <c r="AG171" s="48">
        <v>50</v>
      </c>
      <c r="AH171" s="48"/>
      <c r="AI171" s="48"/>
      <c r="AJ171" s="48">
        <v>30.2</v>
      </c>
      <c r="AK171" s="48">
        <v>32.5</v>
      </c>
      <c r="AL171" s="48">
        <v>32.700000000000003</v>
      </c>
      <c r="AM171" s="48">
        <v>76.900000000000006</v>
      </c>
      <c r="AN171" s="48"/>
      <c r="AO171" s="48"/>
      <c r="AP171" s="48">
        <v>77.599999999999994</v>
      </c>
      <c r="AQ171" s="48">
        <v>77.400000000000006</v>
      </c>
      <c r="AR171" s="48">
        <v>77.099999999999994</v>
      </c>
    </row>
    <row r="172" spans="1:44" ht="15.95" thickBot="1">
      <c r="A172" s="42" t="s">
        <v>92</v>
      </c>
      <c r="B172" s="217">
        <v>2903.8</v>
      </c>
      <c r="C172" s="217">
        <v>3022.3</v>
      </c>
      <c r="D172" s="217"/>
      <c r="E172" s="217"/>
      <c r="F172" s="217">
        <v>3034</v>
      </c>
      <c r="G172" s="45">
        <v>174.9</v>
      </c>
      <c r="H172" s="45">
        <v>179.2</v>
      </c>
      <c r="I172" s="45">
        <v>181.5</v>
      </c>
      <c r="J172" s="45"/>
      <c r="K172" s="45"/>
      <c r="L172" s="45">
        <v>179.2</v>
      </c>
      <c r="M172" s="45">
        <v>183.4</v>
      </c>
      <c r="N172" s="45">
        <v>184.7</v>
      </c>
      <c r="O172" s="45">
        <v>574.70000000000005</v>
      </c>
      <c r="P172" s="45"/>
      <c r="Q172" s="45"/>
      <c r="R172" s="45">
        <v>599.4</v>
      </c>
      <c r="S172" s="45">
        <v>604</v>
      </c>
      <c r="T172" s="45">
        <v>606.79999999999995</v>
      </c>
      <c r="U172" s="45">
        <v>246.1</v>
      </c>
      <c r="V172" s="45"/>
      <c r="W172" s="45"/>
      <c r="X172" s="45">
        <v>244.9</v>
      </c>
      <c r="Y172" s="45">
        <v>244.8</v>
      </c>
      <c r="Z172" s="45">
        <v>441.3</v>
      </c>
      <c r="AA172" s="45">
        <v>450.6</v>
      </c>
      <c r="AB172" s="45"/>
      <c r="AC172" s="45"/>
      <c r="AD172" s="45">
        <v>453.7</v>
      </c>
      <c r="AE172" s="45">
        <v>460.3</v>
      </c>
      <c r="AF172" s="45">
        <v>468.6</v>
      </c>
      <c r="AG172" s="45">
        <v>473.1</v>
      </c>
      <c r="AH172" s="45"/>
      <c r="AI172" s="45"/>
      <c r="AJ172" s="45">
        <v>283.5</v>
      </c>
      <c r="AK172" s="45">
        <v>322.2</v>
      </c>
      <c r="AL172" s="45">
        <v>325</v>
      </c>
      <c r="AM172" s="45">
        <v>400.5</v>
      </c>
      <c r="AN172" s="45"/>
      <c r="AO172" s="45"/>
      <c r="AP172" s="45">
        <v>405.8</v>
      </c>
      <c r="AQ172" s="45">
        <v>406.6</v>
      </c>
      <c r="AR172" s="45">
        <v>406.1</v>
      </c>
    </row>
    <row r="173" spans="1:44" ht="15.95" thickBot="1">
      <c r="A173" s="46" t="s">
        <v>93</v>
      </c>
      <c r="B173" s="218">
        <v>1262.4000000000001</v>
      </c>
      <c r="C173" s="218">
        <v>1309</v>
      </c>
      <c r="D173" s="218"/>
      <c r="E173" s="218"/>
      <c r="F173" s="218">
        <v>1308.5</v>
      </c>
      <c r="G173" s="48">
        <v>53.6</v>
      </c>
      <c r="H173" s="48">
        <v>56.1</v>
      </c>
      <c r="I173" s="48">
        <v>55.7</v>
      </c>
      <c r="J173" s="48"/>
      <c r="K173" s="48"/>
      <c r="L173" s="48">
        <v>155.4</v>
      </c>
      <c r="M173" s="48">
        <v>159.19999999999999</v>
      </c>
      <c r="N173" s="48">
        <v>161</v>
      </c>
      <c r="O173" s="48">
        <v>252</v>
      </c>
      <c r="P173" s="48"/>
      <c r="Q173" s="48"/>
      <c r="R173" s="48">
        <v>262.7</v>
      </c>
      <c r="S173" s="48">
        <v>265.2</v>
      </c>
      <c r="T173" s="48">
        <v>266.5</v>
      </c>
      <c r="U173" s="48">
        <v>66.3</v>
      </c>
      <c r="V173" s="48"/>
      <c r="W173" s="48"/>
      <c r="X173" s="48">
        <v>66.400000000000006</v>
      </c>
      <c r="Y173" s="48">
        <v>66.400000000000006</v>
      </c>
      <c r="Z173" s="48">
        <v>142.4</v>
      </c>
      <c r="AA173" s="48">
        <v>152.6</v>
      </c>
      <c r="AB173" s="48"/>
      <c r="AC173" s="48"/>
      <c r="AD173" s="48">
        <v>148.9</v>
      </c>
      <c r="AE173" s="48">
        <v>194.1</v>
      </c>
      <c r="AF173" s="48">
        <v>194.8</v>
      </c>
      <c r="AG173" s="48">
        <v>195.3</v>
      </c>
      <c r="AH173" s="48"/>
      <c r="AI173" s="48"/>
      <c r="AJ173" s="48">
        <v>110</v>
      </c>
      <c r="AK173" s="48">
        <v>120.6</v>
      </c>
      <c r="AL173" s="48">
        <v>120.4</v>
      </c>
      <c r="AM173" s="48">
        <v>206.3</v>
      </c>
      <c r="AN173" s="48"/>
      <c r="AO173" s="48"/>
      <c r="AP173" s="48">
        <v>208.9</v>
      </c>
      <c r="AQ173" s="48">
        <v>208.9</v>
      </c>
      <c r="AR173" s="48">
        <v>208.8</v>
      </c>
    </row>
    <row r="174" spans="1:44" ht="15.95" thickBot="1">
      <c r="A174" s="42" t="s">
        <v>94</v>
      </c>
      <c r="B174" s="217">
        <v>16232.6</v>
      </c>
      <c r="C174" s="217">
        <v>17200.8</v>
      </c>
      <c r="D174" s="217"/>
      <c r="E174" s="217"/>
      <c r="F174" s="217">
        <v>17338.900000000001</v>
      </c>
      <c r="G174" s="45">
        <v>878.6</v>
      </c>
      <c r="H174" s="45">
        <v>884.5</v>
      </c>
      <c r="I174" s="45">
        <v>907.6</v>
      </c>
      <c r="J174" s="45"/>
      <c r="K174" s="45"/>
      <c r="L174" s="217">
        <v>1263.5</v>
      </c>
      <c r="M174" s="217">
        <v>1282.5999999999999</v>
      </c>
      <c r="N174" s="217">
        <v>1288.5999999999999</v>
      </c>
      <c r="O174" s="217">
        <v>3009.8</v>
      </c>
      <c r="P174" s="217"/>
      <c r="Q174" s="217"/>
      <c r="R174" s="217">
        <v>3070.5</v>
      </c>
      <c r="S174" s="217">
        <v>3098.5</v>
      </c>
      <c r="T174" s="217">
        <v>3127.1</v>
      </c>
      <c r="U174" s="45">
        <v>826.5</v>
      </c>
      <c r="V174" s="45"/>
      <c r="W174" s="45"/>
      <c r="X174" s="45">
        <v>825.9</v>
      </c>
      <c r="Y174" s="45">
        <v>830.2</v>
      </c>
      <c r="Z174" s="217">
        <v>2660.7</v>
      </c>
      <c r="AA174" s="217">
        <v>2777.3</v>
      </c>
      <c r="AB174" s="217"/>
      <c r="AC174" s="217"/>
      <c r="AD174" s="217">
        <v>2791.9</v>
      </c>
      <c r="AE174" s="217">
        <v>2762</v>
      </c>
      <c r="AF174" s="217">
        <v>2852.6</v>
      </c>
      <c r="AG174" s="217">
        <v>2883.9</v>
      </c>
      <c r="AH174" s="217"/>
      <c r="AI174" s="217"/>
      <c r="AJ174" s="217">
        <v>1394</v>
      </c>
      <c r="AK174" s="217">
        <v>1812.4</v>
      </c>
      <c r="AL174" s="217">
        <v>1816.9</v>
      </c>
      <c r="AM174" s="217">
        <v>2419.6</v>
      </c>
      <c r="AN174" s="217"/>
      <c r="AO174" s="217"/>
      <c r="AP174" s="217">
        <v>2502.9</v>
      </c>
      <c r="AQ174" s="217">
        <v>2503.6</v>
      </c>
      <c r="AR174" s="217">
        <v>2510</v>
      </c>
    </row>
    <row r="175" spans="1:44" ht="15.95" thickBot="1">
      <c r="A175" s="42" t="s">
        <v>95</v>
      </c>
      <c r="B175" s="217">
        <v>2688.7</v>
      </c>
      <c r="C175" s="217">
        <v>2812.8</v>
      </c>
      <c r="D175" s="217"/>
      <c r="E175" s="217"/>
      <c r="F175" s="217">
        <v>2826.9</v>
      </c>
      <c r="G175" s="45">
        <v>176.5</v>
      </c>
      <c r="H175" s="45">
        <v>178.9</v>
      </c>
      <c r="I175" s="45">
        <v>183.5</v>
      </c>
      <c r="J175" s="45"/>
      <c r="K175" s="45"/>
      <c r="L175" s="45">
        <v>147.30000000000001</v>
      </c>
      <c r="M175" s="45">
        <v>151.19999999999999</v>
      </c>
      <c r="N175" s="45">
        <v>152.30000000000001</v>
      </c>
      <c r="O175" s="45">
        <v>484.2</v>
      </c>
      <c r="P175" s="45"/>
      <c r="Q175" s="45"/>
      <c r="R175" s="45">
        <v>491.8</v>
      </c>
      <c r="S175" s="45">
        <v>495.6</v>
      </c>
      <c r="T175" s="45">
        <v>499.9</v>
      </c>
      <c r="U175" s="45">
        <v>180</v>
      </c>
      <c r="V175" s="45"/>
      <c r="W175" s="45"/>
      <c r="X175" s="45">
        <v>180</v>
      </c>
      <c r="Y175" s="45">
        <v>179.8</v>
      </c>
      <c r="Z175" s="45">
        <v>441.3</v>
      </c>
      <c r="AA175" s="45">
        <v>468.9</v>
      </c>
      <c r="AB175" s="45"/>
      <c r="AC175" s="45"/>
      <c r="AD175" s="45">
        <v>472.8</v>
      </c>
      <c r="AE175" s="45">
        <v>347.3</v>
      </c>
      <c r="AF175" s="45">
        <v>348.4</v>
      </c>
      <c r="AG175" s="45">
        <v>349.2</v>
      </c>
      <c r="AH175" s="45"/>
      <c r="AI175" s="45"/>
      <c r="AJ175" s="45">
        <v>277.8</v>
      </c>
      <c r="AK175" s="45">
        <v>331.3</v>
      </c>
      <c r="AL175" s="45">
        <v>328.2</v>
      </c>
      <c r="AM175" s="45">
        <v>432</v>
      </c>
      <c r="AN175" s="45"/>
      <c r="AO175" s="45"/>
      <c r="AP175" s="45">
        <v>443.9</v>
      </c>
      <c r="AQ175" s="45">
        <v>444</v>
      </c>
      <c r="AR175" s="45">
        <v>444.4</v>
      </c>
    </row>
    <row r="176" spans="1:44" ht="15.95" thickBot="1">
      <c r="A176" s="46" t="s">
        <v>96</v>
      </c>
      <c r="B176" s="218">
        <v>1590</v>
      </c>
      <c r="C176" s="218">
        <v>1636.4</v>
      </c>
      <c r="D176" s="218"/>
      <c r="E176" s="218"/>
      <c r="F176" s="218">
        <v>1642.7</v>
      </c>
      <c r="G176" s="48">
        <v>58.9</v>
      </c>
      <c r="H176" s="48">
        <v>61.7</v>
      </c>
      <c r="I176" s="48">
        <v>61.5</v>
      </c>
      <c r="J176" s="48"/>
      <c r="K176" s="48"/>
      <c r="L176" s="48">
        <v>152.19999999999999</v>
      </c>
      <c r="M176" s="48">
        <v>156.4</v>
      </c>
      <c r="N176" s="48">
        <v>157.4</v>
      </c>
      <c r="O176" s="48">
        <v>289.3</v>
      </c>
      <c r="P176" s="48"/>
      <c r="Q176" s="48"/>
      <c r="R176" s="48">
        <v>291.7</v>
      </c>
      <c r="S176" s="48">
        <v>292.89999999999998</v>
      </c>
      <c r="T176" s="48">
        <v>297.7</v>
      </c>
      <c r="U176" s="48">
        <v>116.7</v>
      </c>
      <c r="V176" s="48"/>
      <c r="W176" s="48"/>
      <c r="X176" s="48">
        <v>117.6</v>
      </c>
      <c r="Y176" s="48">
        <v>117.6</v>
      </c>
      <c r="Z176" s="48">
        <v>210.7</v>
      </c>
      <c r="AA176" s="48">
        <v>213.7</v>
      </c>
      <c r="AB176" s="48"/>
      <c r="AC176" s="48"/>
      <c r="AD176" s="48">
        <v>212.6</v>
      </c>
      <c r="AE176" s="48">
        <v>329.6</v>
      </c>
      <c r="AF176" s="48">
        <v>334.9</v>
      </c>
      <c r="AG176" s="48">
        <v>336.2</v>
      </c>
      <c r="AH176" s="48"/>
      <c r="AI176" s="48"/>
      <c r="AJ176" s="48">
        <v>122.7</v>
      </c>
      <c r="AK176" s="48">
        <v>142.6</v>
      </c>
      <c r="AL176" s="48">
        <v>141.9</v>
      </c>
      <c r="AM176" s="48">
        <v>221.4</v>
      </c>
      <c r="AN176" s="48"/>
      <c r="AO176" s="48"/>
      <c r="AP176" s="48">
        <v>225.3</v>
      </c>
      <c r="AQ176" s="48">
        <v>226.2</v>
      </c>
      <c r="AR176" s="48">
        <v>225.3</v>
      </c>
    </row>
    <row r="177" spans="1:44" ht="15.95" thickBot="1">
      <c r="A177" t="s">
        <v>245</v>
      </c>
      <c r="B177" s="45">
        <v>446.4</v>
      </c>
      <c r="C177" s="45">
        <v>453.4</v>
      </c>
      <c r="D177" s="45"/>
      <c r="E177" s="45"/>
      <c r="F177" s="45">
        <v>454.7</v>
      </c>
      <c r="G177" s="45">
        <v>22.8</v>
      </c>
      <c r="H177" s="45">
        <v>23.4</v>
      </c>
      <c r="I177" s="45">
        <v>24</v>
      </c>
      <c r="J177" s="45"/>
      <c r="K177" s="45"/>
      <c r="L177" s="45">
        <v>24.7</v>
      </c>
      <c r="M177" s="45">
        <v>25.1</v>
      </c>
      <c r="N177" s="45">
        <v>25.1</v>
      </c>
      <c r="O177" s="45">
        <v>80.2</v>
      </c>
      <c r="P177" s="45"/>
      <c r="Q177" s="45"/>
      <c r="R177" s="45">
        <v>82.3</v>
      </c>
      <c r="S177" s="45">
        <v>83</v>
      </c>
      <c r="T177" s="45">
        <v>83</v>
      </c>
      <c r="U177" s="45">
        <v>48</v>
      </c>
      <c r="V177" s="45"/>
      <c r="W177" s="45"/>
      <c r="X177" s="45">
        <v>47.9</v>
      </c>
      <c r="Y177" s="45">
        <v>47.9</v>
      </c>
      <c r="Z177" s="45">
        <v>62.9</v>
      </c>
      <c r="AA177" s="45">
        <v>62.7</v>
      </c>
      <c r="AB177" s="45"/>
      <c r="AC177" s="45"/>
      <c r="AD177" s="45">
        <v>63.5</v>
      </c>
      <c r="AE177" s="45">
        <v>78.099999999999994</v>
      </c>
      <c r="AF177" s="45">
        <v>76.099999999999994</v>
      </c>
      <c r="AG177" s="45">
        <v>76.3</v>
      </c>
      <c r="AH177" s="45"/>
      <c r="AI177" s="45"/>
      <c r="AJ177" s="45">
        <v>43.5</v>
      </c>
      <c r="AK177" s="45">
        <v>47.3</v>
      </c>
      <c r="AL177" s="45">
        <v>46.7</v>
      </c>
      <c r="AM177" s="45">
        <v>65.599999999999994</v>
      </c>
      <c r="AN177" s="45"/>
      <c r="AO177" s="45"/>
      <c r="AP177" s="45">
        <v>65.900000000000006</v>
      </c>
      <c r="AQ177" s="45">
        <v>65.8</v>
      </c>
      <c r="AR177" s="45">
        <v>65.8</v>
      </c>
    </row>
    <row r="178" spans="1:44" ht="15.95" thickBot="1">
      <c r="A178" t="s">
        <v>246</v>
      </c>
      <c r="B178" s="48">
        <v>726.6</v>
      </c>
      <c r="C178" s="48">
        <v>761.7</v>
      </c>
      <c r="D178" s="48"/>
      <c r="E178" s="48"/>
      <c r="F178" s="48">
        <v>762</v>
      </c>
      <c r="G178" s="48">
        <v>15.2</v>
      </c>
      <c r="H178" s="48">
        <v>15.5</v>
      </c>
      <c r="I178" s="48">
        <v>15.1</v>
      </c>
      <c r="J178" s="48"/>
      <c r="K178" s="48"/>
      <c r="L178" s="48">
        <v>1</v>
      </c>
      <c r="M178" s="48">
        <v>1.2</v>
      </c>
      <c r="N178" s="48">
        <v>1.1000000000000001</v>
      </c>
      <c r="O178" s="48">
        <v>28.7</v>
      </c>
      <c r="P178" s="48"/>
      <c r="Q178" s="48"/>
      <c r="R178" s="48">
        <v>30.2</v>
      </c>
      <c r="S178" s="48">
        <v>30.3</v>
      </c>
      <c r="T178" s="48">
        <v>30.6</v>
      </c>
      <c r="U178" s="48">
        <v>27.5</v>
      </c>
      <c r="V178" s="48"/>
      <c r="W178" s="48"/>
      <c r="X178" s="48">
        <v>27.4</v>
      </c>
      <c r="Y178" s="48">
        <v>27.4</v>
      </c>
      <c r="Z178" s="48">
        <v>163.30000000000001</v>
      </c>
      <c r="AA178" s="48">
        <v>172.7</v>
      </c>
      <c r="AB178" s="48"/>
      <c r="AC178" s="48"/>
      <c r="AD178" s="48">
        <v>173</v>
      </c>
      <c r="AE178" s="48">
        <v>120.4</v>
      </c>
      <c r="AF178" s="48">
        <v>120.6</v>
      </c>
      <c r="AG178" s="48">
        <v>120.3</v>
      </c>
      <c r="AH178" s="48"/>
      <c r="AI178" s="48"/>
      <c r="AJ178" s="48">
        <v>38.9</v>
      </c>
      <c r="AK178" s="48">
        <v>62.3</v>
      </c>
      <c r="AL178" s="48">
        <v>62.5</v>
      </c>
      <c r="AM178" s="48">
        <v>240.6</v>
      </c>
      <c r="AN178" s="48"/>
      <c r="AO178" s="48"/>
      <c r="AP178" s="48">
        <v>241.1</v>
      </c>
      <c r="AQ178" s="48">
        <v>240.6</v>
      </c>
      <c r="AR178" s="48">
        <v>240.6</v>
      </c>
    </row>
    <row r="179" spans="1:44" ht="15.95" thickBot="1">
      <c r="A179" s="42" t="s">
        <v>99</v>
      </c>
      <c r="B179" s="217">
        <v>8697.2999999999993</v>
      </c>
      <c r="C179" s="217">
        <v>9176.5</v>
      </c>
      <c r="D179" s="217"/>
      <c r="E179" s="217"/>
      <c r="F179" s="217">
        <v>9227.5</v>
      </c>
      <c r="G179" s="45">
        <v>570.70000000000005</v>
      </c>
      <c r="H179" s="45">
        <v>581.4</v>
      </c>
      <c r="I179" s="45">
        <v>591.5</v>
      </c>
      <c r="J179" s="45"/>
      <c r="K179" s="45"/>
      <c r="L179" s="45">
        <v>382.1</v>
      </c>
      <c r="M179" s="45">
        <v>396.6</v>
      </c>
      <c r="N179" s="45">
        <v>396.1</v>
      </c>
      <c r="O179" s="217">
        <v>1806.2</v>
      </c>
      <c r="P179" s="217"/>
      <c r="Q179" s="217"/>
      <c r="R179" s="217">
        <v>1884.4</v>
      </c>
      <c r="S179" s="217">
        <v>1899.7</v>
      </c>
      <c r="T179" s="217">
        <v>1923.4</v>
      </c>
      <c r="U179" s="45">
        <v>636.20000000000005</v>
      </c>
      <c r="V179" s="45"/>
      <c r="W179" s="45"/>
      <c r="X179" s="45">
        <v>638.6</v>
      </c>
      <c r="Y179" s="45">
        <v>642.4</v>
      </c>
      <c r="Z179" s="217">
        <v>1412</v>
      </c>
      <c r="AA179" s="217">
        <v>1504</v>
      </c>
      <c r="AB179" s="217"/>
      <c r="AC179" s="217"/>
      <c r="AD179" s="217">
        <v>1512.2</v>
      </c>
      <c r="AE179" s="217">
        <v>1327.6</v>
      </c>
      <c r="AF179" s="217">
        <v>1351.5</v>
      </c>
      <c r="AG179" s="217">
        <v>1354.7</v>
      </c>
      <c r="AH179" s="217"/>
      <c r="AI179" s="217"/>
      <c r="AJ179" s="217">
        <v>1036.8</v>
      </c>
      <c r="AK179" s="217">
        <v>1204.5999999999999</v>
      </c>
      <c r="AL179" s="217">
        <v>1212.5</v>
      </c>
      <c r="AM179" s="217">
        <v>1090.2</v>
      </c>
      <c r="AN179" s="217"/>
      <c r="AO179" s="217"/>
      <c r="AP179" s="217">
        <v>1094.9000000000001</v>
      </c>
      <c r="AQ179" s="217">
        <v>1096.2</v>
      </c>
      <c r="AR179" s="217">
        <v>1095.2</v>
      </c>
    </row>
    <row r="180" spans="1:44" ht="15.95" thickBot="1">
      <c r="A180" s="42" t="s">
        <v>100</v>
      </c>
      <c r="B180" s="217">
        <v>4492.3999999999996</v>
      </c>
      <c r="C180" s="217">
        <v>4699.7</v>
      </c>
      <c r="D180" s="217"/>
      <c r="E180" s="217"/>
      <c r="F180" s="217">
        <v>4724.3999999999996</v>
      </c>
      <c r="G180" s="45">
        <v>203</v>
      </c>
      <c r="H180" s="45">
        <v>209.2</v>
      </c>
      <c r="I180" s="45">
        <v>204.9</v>
      </c>
      <c r="J180" s="45"/>
      <c r="K180" s="45"/>
      <c r="L180" s="45">
        <v>389.2</v>
      </c>
      <c r="M180" s="45">
        <v>405.2</v>
      </c>
      <c r="N180" s="45">
        <v>404.3</v>
      </c>
      <c r="O180" s="45">
        <v>949.2</v>
      </c>
      <c r="P180" s="45"/>
      <c r="Q180" s="45"/>
      <c r="R180" s="45">
        <v>988</v>
      </c>
      <c r="S180" s="45">
        <v>991</v>
      </c>
      <c r="T180" s="45">
        <v>997.2</v>
      </c>
      <c r="U180" s="45">
        <v>264</v>
      </c>
      <c r="V180" s="45"/>
      <c r="W180" s="45"/>
      <c r="X180" s="45">
        <v>265.39999999999998</v>
      </c>
      <c r="Y180" s="45">
        <v>266.5</v>
      </c>
      <c r="Z180" s="45">
        <v>718.9</v>
      </c>
      <c r="AA180" s="45">
        <v>760.9</v>
      </c>
      <c r="AB180" s="45"/>
      <c r="AC180" s="45"/>
      <c r="AD180" s="45">
        <v>771.4</v>
      </c>
      <c r="AE180" s="45">
        <v>593.9</v>
      </c>
      <c r="AF180" s="45">
        <v>619.1</v>
      </c>
      <c r="AG180" s="45">
        <v>623</v>
      </c>
      <c r="AH180" s="45"/>
      <c r="AI180" s="45"/>
      <c r="AJ180" s="45">
        <v>435.1</v>
      </c>
      <c r="AK180" s="45">
        <v>470.9</v>
      </c>
      <c r="AL180" s="45">
        <v>474.6</v>
      </c>
      <c r="AM180" s="45">
        <v>666.2</v>
      </c>
      <c r="AN180" s="45"/>
      <c r="AO180" s="45"/>
      <c r="AP180" s="45">
        <v>669.4</v>
      </c>
      <c r="AQ180" s="45">
        <v>669.9</v>
      </c>
      <c r="AR180" s="45">
        <v>669.8</v>
      </c>
    </row>
    <row r="181" spans="1:44" ht="15.95" thickBot="1">
      <c r="A181" t="s">
        <v>247</v>
      </c>
      <c r="B181" s="48">
        <v>557.6</v>
      </c>
      <c r="C181" s="48">
        <v>597.29999999999995</v>
      </c>
      <c r="D181" s="48"/>
      <c r="E181" s="48"/>
      <c r="F181" s="48">
        <v>599.4</v>
      </c>
      <c r="G181" s="48">
        <v>37.5</v>
      </c>
      <c r="H181" s="48">
        <v>36.200000000000003</v>
      </c>
      <c r="I181" s="48">
        <v>36.9</v>
      </c>
      <c r="J181" s="48"/>
      <c r="K181" s="48"/>
      <c r="L181" s="48">
        <v>11.7</v>
      </c>
      <c r="M181" s="48">
        <v>12.2</v>
      </c>
      <c r="N181" s="48">
        <v>12.2</v>
      </c>
      <c r="O181" s="48">
        <v>104.6</v>
      </c>
      <c r="P181" s="48"/>
      <c r="Q181" s="48"/>
      <c r="R181" s="48">
        <v>112.1</v>
      </c>
      <c r="S181" s="48">
        <v>112.1</v>
      </c>
      <c r="T181" s="48">
        <v>112.9</v>
      </c>
      <c r="U181" s="48">
        <v>27.1</v>
      </c>
      <c r="V181" s="48"/>
      <c r="W181" s="48"/>
      <c r="X181" s="48">
        <v>26.7</v>
      </c>
      <c r="Y181" s="48">
        <v>26.7</v>
      </c>
      <c r="Z181" s="48">
        <v>66.099999999999994</v>
      </c>
      <c r="AA181" s="48">
        <v>68.2</v>
      </c>
      <c r="AB181" s="48"/>
      <c r="AC181" s="48"/>
      <c r="AD181" s="48">
        <v>68.5</v>
      </c>
      <c r="AE181" s="48">
        <v>83.8</v>
      </c>
      <c r="AF181" s="48">
        <v>84.1</v>
      </c>
      <c r="AG181" s="48">
        <v>84.7</v>
      </c>
      <c r="AH181" s="48"/>
      <c r="AI181" s="48"/>
      <c r="AJ181" s="48">
        <v>77.7</v>
      </c>
      <c r="AK181" s="48">
        <v>104.6</v>
      </c>
      <c r="AL181" s="48">
        <v>104.3</v>
      </c>
      <c r="AM181" s="48">
        <v>118.2</v>
      </c>
      <c r="AN181" s="48"/>
      <c r="AO181" s="48"/>
      <c r="AP181" s="48">
        <v>119.3</v>
      </c>
      <c r="AQ181" s="48">
        <v>119.7</v>
      </c>
      <c r="AR181" s="48">
        <v>119.4</v>
      </c>
    </row>
    <row r="182" spans="1:44" ht="15.95" thickBot="1">
      <c r="A182" s="42" t="s">
        <v>102</v>
      </c>
      <c r="B182" s="45">
        <v>782.9</v>
      </c>
      <c r="C182" s="45">
        <v>813.6</v>
      </c>
      <c r="D182" s="45"/>
      <c r="E182" s="45"/>
      <c r="F182" s="45">
        <v>814</v>
      </c>
      <c r="G182" s="45">
        <v>58.7</v>
      </c>
      <c r="H182" s="45">
        <v>60.5</v>
      </c>
      <c r="I182" s="45">
        <v>62.3</v>
      </c>
      <c r="J182" s="45"/>
      <c r="K182" s="45"/>
      <c r="L182" s="45">
        <v>70.099999999999994</v>
      </c>
      <c r="M182" s="45">
        <v>70.900000000000006</v>
      </c>
      <c r="N182" s="45">
        <v>72.3</v>
      </c>
      <c r="O182" s="45">
        <v>156.4</v>
      </c>
      <c r="P182" s="45"/>
      <c r="Q182" s="45"/>
      <c r="R182" s="45">
        <v>162.30000000000001</v>
      </c>
      <c r="S182" s="45">
        <v>163.5</v>
      </c>
      <c r="T182" s="45">
        <v>164.9</v>
      </c>
      <c r="U182" s="45">
        <v>39.200000000000003</v>
      </c>
      <c r="V182" s="45"/>
      <c r="W182" s="45"/>
      <c r="X182" s="45">
        <v>39.5</v>
      </c>
      <c r="Y182" s="45">
        <v>39.700000000000003</v>
      </c>
      <c r="Z182" s="45">
        <v>102.1</v>
      </c>
      <c r="AA182" s="45">
        <v>104</v>
      </c>
      <c r="AB182" s="45"/>
      <c r="AC182" s="45"/>
      <c r="AD182" s="45">
        <v>104.3</v>
      </c>
      <c r="AE182" s="45">
        <v>115.8</v>
      </c>
      <c r="AF182" s="45">
        <v>117.3</v>
      </c>
      <c r="AG182" s="45">
        <v>117.2</v>
      </c>
      <c r="AH182" s="45"/>
      <c r="AI182" s="45"/>
      <c r="AJ182" s="45">
        <v>80.5</v>
      </c>
      <c r="AK182" s="45">
        <v>86.9</v>
      </c>
      <c r="AL182" s="45">
        <v>86.7</v>
      </c>
      <c r="AM182" s="45">
        <v>123.5</v>
      </c>
      <c r="AN182" s="45"/>
      <c r="AO182" s="45"/>
      <c r="AP182" s="45">
        <v>126.5</v>
      </c>
      <c r="AQ182" s="45">
        <v>128.9</v>
      </c>
      <c r="AR182" s="45">
        <v>127.3</v>
      </c>
    </row>
    <row r="183" spans="1:44" ht="15.95" thickBot="1">
      <c r="A183" s="46" t="s">
        <v>103</v>
      </c>
      <c r="B183" s="218">
        <v>5725.8</v>
      </c>
      <c r="C183" s="218">
        <v>5951</v>
      </c>
      <c r="D183" s="218"/>
      <c r="E183" s="218"/>
      <c r="F183" s="218">
        <v>5970.6</v>
      </c>
      <c r="G183" s="48">
        <v>214.8</v>
      </c>
      <c r="H183" s="48">
        <v>229.4</v>
      </c>
      <c r="I183" s="48">
        <v>222.2</v>
      </c>
      <c r="J183" s="48"/>
      <c r="K183" s="48"/>
      <c r="L183" s="48">
        <v>552.9</v>
      </c>
      <c r="M183" s="48">
        <v>558.4</v>
      </c>
      <c r="N183" s="48">
        <v>561.6</v>
      </c>
      <c r="O183" s="218">
        <v>1178.5</v>
      </c>
      <c r="P183" s="218"/>
      <c r="Q183" s="218"/>
      <c r="R183" s="218">
        <v>1208.3</v>
      </c>
      <c r="S183" s="218">
        <v>1211.5999999999999</v>
      </c>
      <c r="T183" s="218">
        <v>1219.9000000000001</v>
      </c>
      <c r="U183" s="48">
        <v>407.5</v>
      </c>
      <c r="V183" s="48"/>
      <c r="W183" s="48"/>
      <c r="X183" s="48">
        <v>407.4</v>
      </c>
      <c r="Y183" s="48">
        <v>407</v>
      </c>
      <c r="Z183" s="48">
        <v>917.9</v>
      </c>
      <c r="AA183" s="48">
        <v>962.6</v>
      </c>
      <c r="AB183" s="48"/>
      <c r="AC183" s="48"/>
      <c r="AD183" s="48">
        <v>959.2</v>
      </c>
      <c r="AE183" s="48">
        <v>902.3</v>
      </c>
      <c r="AF183" s="48">
        <v>905.4</v>
      </c>
      <c r="AG183" s="48">
        <v>908.3</v>
      </c>
      <c r="AH183" s="48"/>
      <c r="AI183" s="48"/>
      <c r="AJ183" s="48">
        <v>455.5</v>
      </c>
      <c r="AK183" s="48">
        <v>546.70000000000005</v>
      </c>
      <c r="AL183" s="48">
        <v>547.29999999999995</v>
      </c>
      <c r="AM183" s="48">
        <v>768.1</v>
      </c>
      <c r="AN183" s="48"/>
      <c r="AO183" s="48"/>
      <c r="AP183" s="48">
        <v>791.1</v>
      </c>
      <c r="AQ183" s="48">
        <v>792.7</v>
      </c>
      <c r="AR183" s="48">
        <v>792.8</v>
      </c>
    </row>
    <row r="184" spans="1:44" ht="15" customHeight="1" thickBot="1">
      <c r="A184" s="42" t="s">
        <v>104</v>
      </c>
      <c r="B184" s="217">
        <v>3042.9</v>
      </c>
      <c r="C184" s="217">
        <v>3150.7</v>
      </c>
      <c r="D184" s="217"/>
      <c r="E184" s="217"/>
      <c r="F184" s="217">
        <v>3160.8</v>
      </c>
      <c r="G184" s="45">
        <v>145</v>
      </c>
      <c r="H184" s="45">
        <v>156.6</v>
      </c>
      <c r="I184" s="45">
        <v>159</v>
      </c>
      <c r="J184" s="45"/>
      <c r="K184" s="45"/>
      <c r="L184" s="45">
        <v>520.29999999999995</v>
      </c>
      <c r="M184" s="45">
        <v>534.1</v>
      </c>
      <c r="N184" s="45">
        <v>534.6</v>
      </c>
      <c r="O184" s="45">
        <v>608.20000000000005</v>
      </c>
      <c r="P184" s="45"/>
      <c r="Q184" s="45"/>
      <c r="R184" s="45">
        <v>617.29999999999995</v>
      </c>
      <c r="S184" s="45">
        <v>620</v>
      </c>
      <c r="T184" s="45">
        <v>622.9</v>
      </c>
      <c r="U184" s="45">
        <v>145.19999999999999</v>
      </c>
      <c r="V184" s="45"/>
      <c r="W184" s="45"/>
      <c r="X184" s="45">
        <v>145.4</v>
      </c>
      <c r="Y184" s="45">
        <v>146.9</v>
      </c>
      <c r="Z184" s="45">
        <v>339.7</v>
      </c>
      <c r="AA184" s="45">
        <v>359.2</v>
      </c>
      <c r="AB184" s="45"/>
      <c r="AC184" s="45"/>
      <c r="AD184" s="45">
        <v>364.6</v>
      </c>
      <c r="AE184" s="45">
        <v>466.4</v>
      </c>
      <c r="AF184" s="45">
        <v>462.3</v>
      </c>
      <c r="AG184" s="45">
        <v>460.1</v>
      </c>
      <c r="AH184" s="45"/>
      <c r="AI184" s="45"/>
      <c r="AJ184" s="45">
        <v>271.3</v>
      </c>
      <c r="AK184" s="45">
        <v>297.89999999999998</v>
      </c>
      <c r="AL184" s="45">
        <v>297.89999999999998</v>
      </c>
      <c r="AM184" s="45">
        <v>400.6</v>
      </c>
      <c r="AN184" s="45"/>
      <c r="AO184" s="45"/>
      <c r="AP184" s="45">
        <v>419</v>
      </c>
      <c r="AQ184" s="45">
        <v>417.7</v>
      </c>
      <c r="AR184" s="45">
        <v>417</v>
      </c>
    </row>
    <row r="185" spans="1:44" ht="15.95" thickBot="1">
      <c r="A185" s="42" t="s">
        <v>105</v>
      </c>
      <c r="B185" s="217">
        <v>1523.7</v>
      </c>
      <c r="C185" s="217">
        <v>1556.4</v>
      </c>
      <c r="D185" s="217"/>
      <c r="E185" s="217"/>
      <c r="F185" s="217">
        <v>1562.2</v>
      </c>
      <c r="G185" s="45">
        <v>75.2</v>
      </c>
      <c r="H185" s="45">
        <v>79.5</v>
      </c>
      <c r="I185" s="45">
        <v>79.7</v>
      </c>
      <c r="J185" s="45"/>
      <c r="K185" s="45"/>
      <c r="L185" s="45">
        <v>217.2</v>
      </c>
      <c r="M185" s="45">
        <v>219.8</v>
      </c>
      <c r="N185" s="45">
        <v>222</v>
      </c>
      <c r="O185" s="45">
        <v>307.89999999999998</v>
      </c>
      <c r="P185" s="45"/>
      <c r="Q185" s="45"/>
      <c r="R185" s="45">
        <v>312.39999999999998</v>
      </c>
      <c r="S185" s="45">
        <v>312.10000000000002</v>
      </c>
      <c r="T185" s="45">
        <v>311.60000000000002</v>
      </c>
      <c r="U185" s="45">
        <v>108.2</v>
      </c>
      <c r="V185" s="45"/>
      <c r="W185" s="45"/>
      <c r="X185" s="45">
        <v>108.6</v>
      </c>
      <c r="Y185" s="45">
        <v>108.4</v>
      </c>
      <c r="Z185" s="45">
        <v>139.19999999999999</v>
      </c>
      <c r="AA185" s="45">
        <v>137.69999999999999</v>
      </c>
      <c r="AB185" s="45"/>
      <c r="AC185" s="45"/>
      <c r="AD185" s="45">
        <v>139.4</v>
      </c>
      <c r="AE185" s="45">
        <v>227</v>
      </c>
      <c r="AF185" s="45">
        <v>223.7</v>
      </c>
      <c r="AG185" s="45">
        <v>224.6</v>
      </c>
      <c r="AH185" s="45"/>
      <c r="AI185" s="45"/>
      <c r="AJ185" s="45">
        <v>122.3</v>
      </c>
      <c r="AK185" s="45">
        <v>135</v>
      </c>
      <c r="AL185" s="45">
        <v>137.9</v>
      </c>
      <c r="AM185" s="45">
        <v>250.6</v>
      </c>
      <c r="AN185" s="45"/>
      <c r="AO185" s="45"/>
      <c r="AP185" s="45">
        <v>256.3</v>
      </c>
      <c r="AQ185" s="45">
        <v>256.39999999999998</v>
      </c>
      <c r="AR185" s="45">
        <v>257.89999999999998</v>
      </c>
    </row>
    <row r="186" spans="1:44" ht="15.95" thickBot="1">
      <c r="A186" s="46" t="s">
        <v>106</v>
      </c>
      <c r="B186" s="218">
        <v>1358.2</v>
      </c>
      <c r="C186" s="218">
        <v>1385.6</v>
      </c>
      <c r="D186" s="218"/>
      <c r="E186" s="218"/>
      <c r="F186" s="218">
        <v>1392.5</v>
      </c>
      <c r="G186" s="48">
        <v>60</v>
      </c>
      <c r="H186" s="48">
        <v>65.8</v>
      </c>
      <c r="I186" s="48">
        <v>68.099999999999994</v>
      </c>
      <c r="J186" s="48"/>
      <c r="K186" s="48"/>
      <c r="L186" s="48">
        <v>157.4</v>
      </c>
      <c r="M186" s="48">
        <v>162.80000000000001</v>
      </c>
      <c r="N186" s="48">
        <v>163.6</v>
      </c>
      <c r="O186" s="48">
        <v>265</v>
      </c>
      <c r="P186" s="48"/>
      <c r="Q186" s="48"/>
      <c r="R186" s="48">
        <v>266.3</v>
      </c>
      <c r="S186" s="48">
        <v>267.60000000000002</v>
      </c>
      <c r="T186" s="48">
        <v>270.3</v>
      </c>
      <c r="U186" s="48">
        <v>74.599999999999994</v>
      </c>
      <c r="V186" s="48"/>
      <c r="W186" s="48"/>
      <c r="X186" s="48">
        <v>75.3</v>
      </c>
      <c r="Y186" s="48">
        <v>74.7</v>
      </c>
      <c r="Z186" s="48">
        <v>168.4</v>
      </c>
      <c r="AA186" s="48">
        <v>169.1</v>
      </c>
      <c r="AB186" s="48"/>
      <c r="AC186" s="48"/>
      <c r="AD186" s="48">
        <v>172.3</v>
      </c>
      <c r="AE186" s="48">
        <v>198.8</v>
      </c>
      <c r="AF186" s="48">
        <v>195.3</v>
      </c>
      <c r="AG186" s="48">
        <v>196.3</v>
      </c>
      <c r="AH186" s="48"/>
      <c r="AI186" s="48"/>
      <c r="AJ186" s="48">
        <v>115.1</v>
      </c>
      <c r="AK186" s="48">
        <v>124</v>
      </c>
      <c r="AL186" s="48">
        <v>123.6</v>
      </c>
      <c r="AM186" s="48">
        <v>248.2</v>
      </c>
      <c r="AN186" s="48"/>
      <c r="AO186" s="48"/>
      <c r="AP186" s="48">
        <v>247.2</v>
      </c>
      <c r="AQ186" s="48">
        <v>250.5</v>
      </c>
      <c r="AR186" s="48">
        <v>249.3</v>
      </c>
    </row>
    <row r="187" spans="1:44" ht="15.95" thickBot="1">
      <c r="A187" s="42" t="s">
        <v>107</v>
      </c>
      <c r="B187" s="217">
        <v>1875.5</v>
      </c>
      <c r="C187" s="217">
        <v>1929.9</v>
      </c>
      <c r="D187" s="217"/>
      <c r="E187" s="217"/>
      <c r="F187" s="217">
        <v>1941.4</v>
      </c>
      <c r="G187" s="45">
        <v>78.8</v>
      </c>
      <c r="H187" s="45">
        <v>80.2</v>
      </c>
      <c r="I187" s="45">
        <v>79.400000000000006</v>
      </c>
      <c r="J187" s="45"/>
      <c r="K187" s="45"/>
      <c r="L187" s="45">
        <v>242.7</v>
      </c>
      <c r="M187" s="45">
        <v>241.6</v>
      </c>
      <c r="N187" s="45">
        <v>238.7</v>
      </c>
      <c r="O187" s="45">
        <v>408.2</v>
      </c>
      <c r="P187" s="45"/>
      <c r="Q187" s="45"/>
      <c r="R187" s="45">
        <v>419</v>
      </c>
      <c r="S187" s="45">
        <v>421.6</v>
      </c>
      <c r="T187" s="45">
        <v>423.8</v>
      </c>
      <c r="U187" s="45">
        <v>95.7</v>
      </c>
      <c r="V187" s="45"/>
      <c r="W187" s="45"/>
      <c r="X187" s="45">
        <v>95.3</v>
      </c>
      <c r="Y187" s="45">
        <v>95.5</v>
      </c>
      <c r="Z187" s="45">
        <v>217.1</v>
      </c>
      <c r="AA187" s="45">
        <v>224.5</v>
      </c>
      <c r="AB187" s="45"/>
      <c r="AC187" s="45"/>
      <c r="AD187" s="45">
        <v>226.5</v>
      </c>
      <c r="AE187" s="45">
        <v>278.7</v>
      </c>
      <c r="AF187" s="45">
        <v>282.10000000000002</v>
      </c>
      <c r="AG187" s="45">
        <v>283.10000000000002</v>
      </c>
      <c r="AH187" s="45"/>
      <c r="AI187" s="45"/>
      <c r="AJ187" s="45">
        <v>173</v>
      </c>
      <c r="AK187" s="45">
        <v>194.6</v>
      </c>
      <c r="AL187" s="45">
        <v>195.2</v>
      </c>
      <c r="AM187" s="45">
        <v>292</v>
      </c>
      <c r="AN187" s="45"/>
      <c r="AO187" s="45"/>
      <c r="AP187" s="45">
        <v>298</v>
      </c>
      <c r="AQ187" s="45">
        <v>299.39999999999998</v>
      </c>
      <c r="AR187" s="45">
        <v>302.60000000000002</v>
      </c>
    </row>
    <row r="188" spans="1:44" ht="15.95" thickBot="1">
      <c r="A188" s="46" t="s">
        <v>108</v>
      </c>
      <c r="B188" s="218">
        <v>1847.7</v>
      </c>
      <c r="C188" s="218">
        <v>1902.4</v>
      </c>
      <c r="D188" s="218"/>
      <c r="E188" s="218"/>
      <c r="F188" s="218">
        <v>1904.9</v>
      </c>
      <c r="G188" s="48">
        <v>123.2</v>
      </c>
      <c r="H188" s="48">
        <v>133.5</v>
      </c>
      <c r="I188" s="48">
        <v>131.80000000000001</v>
      </c>
      <c r="J188" s="48"/>
      <c r="K188" s="48"/>
      <c r="L188" s="48">
        <v>128</v>
      </c>
      <c r="M188" s="48">
        <v>130.9</v>
      </c>
      <c r="N188" s="48">
        <v>132.1</v>
      </c>
      <c r="O188" s="48">
        <v>364.2</v>
      </c>
      <c r="P188" s="48"/>
      <c r="Q188" s="48"/>
      <c r="R188" s="48">
        <v>366.7</v>
      </c>
      <c r="S188" s="48">
        <v>367.7</v>
      </c>
      <c r="T188" s="48">
        <v>368.8</v>
      </c>
      <c r="U188" s="48">
        <v>90.7</v>
      </c>
      <c r="V188" s="48"/>
      <c r="W188" s="48"/>
      <c r="X188" s="48">
        <v>89.5</v>
      </c>
      <c r="Y188" s="48">
        <v>89.6</v>
      </c>
      <c r="Z188" s="48">
        <v>206.6</v>
      </c>
      <c r="AA188" s="48">
        <v>217.6</v>
      </c>
      <c r="AB188" s="48"/>
      <c r="AC188" s="48"/>
      <c r="AD188" s="48">
        <v>219.3</v>
      </c>
      <c r="AE188" s="48">
        <v>314.60000000000002</v>
      </c>
      <c r="AF188" s="48">
        <v>315</v>
      </c>
      <c r="AG188" s="48">
        <v>316.3</v>
      </c>
      <c r="AH188" s="48"/>
      <c r="AI188" s="48"/>
      <c r="AJ188" s="48">
        <v>191.6</v>
      </c>
      <c r="AK188" s="48">
        <v>207.9</v>
      </c>
      <c r="AL188" s="48">
        <v>211.2</v>
      </c>
      <c r="AM188" s="48">
        <v>313.89999999999998</v>
      </c>
      <c r="AN188" s="48"/>
      <c r="AO188" s="48"/>
      <c r="AP188" s="48">
        <v>309.3</v>
      </c>
      <c r="AQ188" s="48">
        <v>312.5</v>
      </c>
      <c r="AR188" s="48">
        <v>311.39999999999998</v>
      </c>
    </row>
    <row r="189" spans="1:44" ht="15.95" thickBot="1">
      <c r="A189" t="s">
        <v>248</v>
      </c>
      <c r="B189" s="45">
        <v>616.70000000000005</v>
      </c>
      <c r="C189" s="45">
        <v>631.6</v>
      </c>
      <c r="D189" s="45"/>
      <c r="E189" s="45"/>
      <c r="F189" s="45">
        <v>634.79999999999995</v>
      </c>
      <c r="G189" s="45">
        <v>31.6</v>
      </c>
      <c r="H189" s="45">
        <v>32.5</v>
      </c>
      <c r="I189" s="45">
        <v>32.799999999999997</v>
      </c>
      <c r="J189" s="45"/>
      <c r="K189" s="45"/>
      <c r="L189" s="45">
        <v>53.2</v>
      </c>
      <c r="M189" s="45">
        <v>54.8</v>
      </c>
      <c r="N189" s="45">
        <v>54.8</v>
      </c>
      <c r="O189" s="45">
        <v>117.6</v>
      </c>
      <c r="P189" s="45"/>
      <c r="Q189" s="45"/>
      <c r="R189" s="45">
        <v>116.7</v>
      </c>
      <c r="S189" s="45">
        <v>117.2</v>
      </c>
      <c r="T189" s="45">
        <v>118.6</v>
      </c>
      <c r="U189" s="45">
        <v>33.200000000000003</v>
      </c>
      <c r="V189" s="45"/>
      <c r="W189" s="45"/>
      <c r="X189" s="45">
        <v>33</v>
      </c>
      <c r="Y189" s="45">
        <v>33.200000000000003</v>
      </c>
      <c r="Z189" s="45">
        <v>71.900000000000006</v>
      </c>
      <c r="AA189" s="45">
        <v>72.5</v>
      </c>
      <c r="AB189" s="45"/>
      <c r="AC189" s="45"/>
      <c r="AD189" s="45">
        <v>72.7</v>
      </c>
      <c r="AE189" s="45">
        <v>125.9</v>
      </c>
      <c r="AF189" s="45">
        <v>124.1</v>
      </c>
      <c r="AG189" s="45">
        <v>124.9</v>
      </c>
      <c r="AH189" s="45"/>
      <c r="AI189" s="45"/>
      <c r="AJ189" s="45">
        <v>57.1</v>
      </c>
      <c r="AK189" s="45">
        <v>66</v>
      </c>
      <c r="AL189" s="45">
        <v>67.099999999999994</v>
      </c>
      <c r="AM189" s="45">
        <v>97.3</v>
      </c>
      <c r="AN189" s="45"/>
      <c r="AO189" s="45"/>
      <c r="AP189" s="45">
        <v>97.4</v>
      </c>
      <c r="AQ189" s="45">
        <v>98.1</v>
      </c>
      <c r="AR189" s="45">
        <v>98.4</v>
      </c>
    </row>
    <row r="190" spans="1:44" ht="15.95" thickBot="1">
      <c r="A190" s="42" t="s">
        <v>110</v>
      </c>
      <c r="B190" s="217">
        <v>2609.5</v>
      </c>
      <c r="C190" s="217">
        <v>2684.9</v>
      </c>
      <c r="D190" s="217"/>
      <c r="E190" s="217"/>
      <c r="F190" s="217">
        <v>2701.6</v>
      </c>
      <c r="G190" s="45">
        <v>161.19999999999999</v>
      </c>
      <c r="H190" s="45">
        <v>160.80000000000001</v>
      </c>
      <c r="I190" s="45">
        <v>162</v>
      </c>
      <c r="J190" s="45"/>
      <c r="K190" s="45"/>
      <c r="L190" s="45">
        <v>108.9</v>
      </c>
      <c r="M190" s="45">
        <v>110</v>
      </c>
      <c r="N190" s="45">
        <v>109.8</v>
      </c>
      <c r="O190" s="45">
        <v>462.5</v>
      </c>
      <c r="P190" s="45"/>
      <c r="Q190" s="45"/>
      <c r="R190" s="45">
        <v>475.6</v>
      </c>
      <c r="S190" s="45">
        <v>476.1</v>
      </c>
      <c r="T190" s="45">
        <v>479.9</v>
      </c>
      <c r="U190" s="45">
        <v>135.9</v>
      </c>
      <c r="V190" s="45"/>
      <c r="W190" s="45"/>
      <c r="X190" s="45">
        <v>134.9</v>
      </c>
      <c r="Y190" s="45">
        <v>135.5</v>
      </c>
      <c r="Z190" s="45">
        <v>452.3</v>
      </c>
      <c r="AA190" s="45">
        <v>466.3</v>
      </c>
      <c r="AB190" s="45"/>
      <c r="AC190" s="45"/>
      <c r="AD190" s="45">
        <v>468.1</v>
      </c>
      <c r="AE190" s="45">
        <v>439.6</v>
      </c>
      <c r="AF190" s="45">
        <v>440.2</v>
      </c>
      <c r="AG190" s="45">
        <v>439.9</v>
      </c>
      <c r="AH190" s="45"/>
      <c r="AI190" s="45"/>
      <c r="AJ190" s="45">
        <v>215.5</v>
      </c>
      <c r="AK190" s="45">
        <v>245.7</v>
      </c>
      <c r="AL190" s="45">
        <v>244.2</v>
      </c>
      <c r="AM190" s="45">
        <v>493.9</v>
      </c>
      <c r="AN190" s="45"/>
      <c r="AO190" s="45"/>
      <c r="AP190" s="45">
        <v>511.7</v>
      </c>
      <c r="AQ190" s="45">
        <v>513.9</v>
      </c>
      <c r="AR190" s="45">
        <v>512.79999999999995</v>
      </c>
    </row>
    <row r="191" spans="1:44" ht="15.95" thickBot="1">
      <c r="A191" s="46" t="s">
        <v>111</v>
      </c>
      <c r="B191" s="218">
        <v>3448.9</v>
      </c>
      <c r="C191" s="218">
        <v>3607.8</v>
      </c>
      <c r="D191" s="218"/>
      <c r="E191" s="218"/>
      <c r="F191" s="218">
        <v>3622.4</v>
      </c>
      <c r="G191" s="48">
        <v>162.19999999999999</v>
      </c>
      <c r="H191" s="48">
        <v>169</v>
      </c>
      <c r="I191" s="48">
        <v>170.6</v>
      </c>
      <c r="J191" s="48"/>
      <c r="K191" s="48"/>
      <c r="L191" s="48">
        <v>230.7</v>
      </c>
      <c r="M191" s="48">
        <v>235.2</v>
      </c>
      <c r="N191" s="48">
        <v>235</v>
      </c>
      <c r="O191" s="48">
        <v>548.6</v>
      </c>
      <c r="P191" s="48"/>
      <c r="Q191" s="48"/>
      <c r="R191" s="48">
        <v>560.4</v>
      </c>
      <c r="S191" s="48">
        <v>560.70000000000005</v>
      </c>
      <c r="T191" s="48">
        <v>565.29999999999995</v>
      </c>
      <c r="U191" s="48">
        <v>217.7</v>
      </c>
      <c r="V191" s="48"/>
      <c r="W191" s="48"/>
      <c r="X191" s="48">
        <v>217.6</v>
      </c>
      <c r="Y191" s="48">
        <v>217.3</v>
      </c>
      <c r="Z191" s="48">
        <v>598.6</v>
      </c>
      <c r="AA191" s="48">
        <v>624.9</v>
      </c>
      <c r="AB191" s="48"/>
      <c r="AC191" s="48"/>
      <c r="AD191" s="48">
        <v>624.5</v>
      </c>
      <c r="AE191" s="48">
        <v>781.8</v>
      </c>
      <c r="AF191" s="48">
        <v>804</v>
      </c>
      <c r="AG191" s="48">
        <v>803.7</v>
      </c>
      <c r="AH191" s="48"/>
      <c r="AI191" s="48"/>
      <c r="AJ191" s="48">
        <v>266.2</v>
      </c>
      <c r="AK191" s="48">
        <v>328.5</v>
      </c>
      <c r="AL191" s="48">
        <v>333.1</v>
      </c>
      <c r="AM191" s="48">
        <v>428.9</v>
      </c>
      <c r="AN191" s="48"/>
      <c r="AO191" s="48"/>
      <c r="AP191" s="48">
        <v>440.2</v>
      </c>
      <c r="AQ191" s="48">
        <v>440.2</v>
      </c>
      <c r="AR191" s="48">
        <v>440.7</v>
      </c>
    </row>
    <row r="192" spans="1:44" ht="15.95" thickBot="1">
      <c r="A192" s="42" t="s">
        <v>112</v>
      </c>
      <c r="B192" s="217">
        <v>4140.5</v>
      </c>
      <c r="C192" s="217">
        <v>4303</v>
      </c>
      <c r="D192" s="217"/>
      <c r="E192" s="217"/>
      <c r="F192" s="217">
        <v>4312.2</v>
      </c>
      <c r="G192" s="45">
        <v>170.3</v>
      </c>
      <c r="H192" s="45">
        <v>179.5</v>
      </c>
      <c r="I192" s="45">
        <v>179.2</v>
      </c>
      <c r="J192" s="45"/>
      <c r="K192" s="45"/>
      <c r="L192" s="45">
        <v>584.9</v>
      </c>
      <c r="M192" s="45">
        <v>596.9</v>
      </c>
      <c r="N192" s="45">
        <v>596.70000000000005</v>
      </c>
      <c r="O192" s="45">
        <v>775</v>
      </c>
      <c r="P192" s="45"/>
      <c r="Q192" s="45"/>
      <c r="R192" s="45">
        <v>787.9</v>
      </c>
      <c r="S192" s="45">
        <v>792.8</v>
      </c>
      <c r="T192" s="45">
        <v>798.9</v>
      </c>
      <c r="U192" s="45">
        <v>232.9</v>
      </c>
      <c r="V192" s="45"/>
      <c r="W192" s="45"/>
      <c r="X192" s="45">
        <v>233.7</v>
      </c>
      <c r="Y192" s="45">
        <v>234.8</v>
      </c>
      <c r="Z192" s="45">
        <v>620.29999999999995</v>
      </c>
      <c r="AA192" s="45">
        <v>652</v>
      </c>
      <c r="AB192" s="45"/>
      <c r="AC192" s="45"/>
      <c r="AD192" s="45">
        <v>656.7</v>
      </c>
      <c r="AE192" s="45">
        <v>652</v>
      </c>
      <c r="AF192" s="45">
        <v>647.6</v>
      </c>
      <c r="AG192" s="45">
        <v>648.1</v>
      </c>
      <c r="AH192" s="45"/>
      <c r="AI192" s="45"/>
      <c r="AJ192" s="45">
        <v>332.9</v>
      </c>
      <c r="AK192" s="45">
        <v>393.3</v>
      </c>
      <c r="AL192" s="45">
        <v>396.7</v>
      </c>
      <c r="AM192" s="45">
        <v>567.9</v>
      </c>
      <c r="AN192" s="45"/>
      <c r="AO192" s="45"/>
      <c r="AP192" s="45">
        <v>579.1</v>
      </c>
      <c r="AQ192" s="45">
        <v>581.20000000000005</v>
      </c>
      <c r="AR192" s="45">
        <v>580.5</v>
      </c>
    </row>
    <row r="193" spans="1:44" ht="15.95" thickBot="1">
      <c r="A193" s="46" t="s">
        <v>113</v>
      </c>
      <c r="B193" s="218">
        <v>2811.6</v>
      </c>
      <c r="C193" s="218">
        <v>2869.3</v>
      </c>
      <c r="D193" s="218"/>
      <c r="E193" s="218"/>
      <c r="F193" s="218">
        <v>2874.5</v>
      </c>
      <c r="G193" s="48">
        <v>124.5</v>
      </c>
      <c r="H193" s="48">
        <v>129.4</v>
      </c>
      <c r="I193" s="48">
        <v>127.8</v>
      </c>
      <c r="J193" s="48"/>
      <c r="K193" s="48"/>
      <c r="L193" s="48">
        <v>310.39999999999998</v>
      </c>
      <c r="M193" s="48">
        <v>317.89999999999998</v>
      </c>
      <c r="N193" s="48">
        <v>320</v>
      </c>
      <c r="O193" s="48">
        <v>512.4</v>
      </c>
      <c r="P193" s="48"/>
      <c r="Q193" s="48"/>
      <c r="R193" s="48">
        <v>511.4</v>
      </c>
      <c r="S193" s="48">
        <v>511.7</v>
      </c>
      <c r="T193" s="48">
        <v>514.79999999999995</v>
      </c>
      <c r="U193" s="48">
        <v>188.8</v>
      </c>
      <c r="V193" s="48"/>
      <c r="W193" s="48"/>
      <c r="X193" s="48">
        <v>189.4</v>
      </c>
      <c r="Y193" s="48">
        <v>187.9</v>
      </c>
      <c r="Z193" s="48">
        <v>369.7</v>
      </c>
      <c r="AA193" s="48">
        <v>376.7</v>
      </c>
      <c r="AB193" s="48"/>
      <c r="AC193" s="48"/>
      <c r="AD193" s="48">
        <v>376.4</v>
      </c>
      <c r="AE193" s="48">
        <v>543.1</v>
      </c>
      <c r="AF193" s="48">
        <v>540</v>
      </c>
      <c r="AG193" s="48">
        <v>542.4</v>
      </c>
      <c r="AH193" s="48"/>
      <c r="AI193" s="48"/>
      <c r="AJ193" s="48">
        <v>208.6</v>
      </c>
      <c r="AK193" s="48">
        <v>244.3</v>
      </c>
      <c r="AL193" s="48">
        <v>245.3</v>
      </c>
      <c r="AM193" s="48">
        <v>399.7</v>
      </c>
      <c r="AN193" s="48"/>
      <c r="AO193" s="48"/>
      <c r="AP193" s="48">
        <v>400.5</v>
      </c>
      <c r="AQ193" s="48">
        <v>401.3</v>
      </c>
      <c r="AR193" s="48">
        <v>401.4</v>
      </c>
    </row>
    <row r="194" spans="1:44" ht="15.95" thickBot="1">
      <c r="A194" s="42" t="s">
        <v>114</v>
      </c>
      <c r="B194" s="217">
        <v>1123.4000000000001</v>
      </c>
      <c r="C194" s="217">
        <v>1158.5999999999999</v>
      </c>
      <c r="D194" s="217"/>
      <c r="E194" s="217"/>
      <c r="F194" s="217">
        <v>1162.2</v>
      </c>
      <c r="G194" s="45">
        <v>43.4</v>
      </c>
      <c r="H194" s="45">
        <v>46.8</v>
      </c>
      <c r="I194" s="45">
        <v>48.9</v>
      </c>
      <c r="J194" s="45"/>
      <c r="K194" s="45"/>
      <c r="L194" s="45">
        <v>142.4</v>
      </c>
      <c r="M194" s="45">
        <v>148.19999999999999</v>
      </c>
      <c r="N194" s="45">
        <v>149.19999999999999</v>
      </c>
      <c r="O194" s="45">
        <v>233.7</v>
      </c>
      <c r="P194" s="45"/>
      <c r="Q194" s="45"/>
      <c r="R194" s="45">
        <v>240.5</v>
      </c>
      <c r="S194" s="45">
        <v>241.5</v>
      </c>
      <c r="T194" s="45">
        <v>242.2</v>
      </c>
      <c r="U194" s="45">
        <v>42.7</v>
      </c>
      <c r="V194" s="45"/>
      <c r="W194" s="45"/>
      <c r="X194" s="45">
        <v>43.1</v>
      </c>
      <c r="Y194" s="45">
        <v>43.2</v>
      </c>
      <c r="Z194" s="45">
        <v>113</v>
      </c>
      <c r="AA194" s="45">
        <v>115.1</v>
      </c>
      <c r="AB194" s="45"/>
      <c r="AC194" s="45"/>
      <c r="AD194" s="45">
        <v>116.7</v>
      </c>
      <c r="AE194" s="45">
        <v>139</v>
      </c>
      <c r="AF194" s="45">
        <v>139.80000000000001</v>
      </c>
      <c r="AG194" s="45">
        <v>140.1</v>
      </c>
      <c r="AH194" s="45"/>
      <c r="AI194" s="45"/>
      <c r="AJ194" s="45">
        <v>122.6</v>
      </c>
      <c r="AK194" s="45">
        <v>131.4</v>
      </c>
      <c r="AL194" s="45">
        <v>132.6</v>
      </c>
      <c r="AM194" s="45">
        <v>233.6</v>
      </c>
      <c r="AN194" s="45"/>
      <c r="AO194" s="45"/>
      <c r="AP194" s="45">
        <v>235.2</v>
      </c>
      <c r="AQ194" s="45">
        <v>234.9</v>
      </c>
      <c r="AR194" s="45">
        <v>234.5</v>
      </c>
    </row>
    <row r="195" spans="1:44" ht="15.95" thickBot="1">
      <c r="A195" s="42" t="s">
        <v>115</v>
      </c>
      <c r="B195" s="217">
        <v>2800.2</v>
      </c>
      <c r="C195" s="217">
        <v>2895.3</v>
      </c>
      <c r="D195" s="217"/>
      <c r="E195" s="217"/>
      <c r="F195" s="217">
        <v>2904.5</v>
      </c>
      <c r="G195" s="45">
        <v>122.5</v>
      </c>
      <c r="H195" s="45">
        <v>137.19999999999999</v>
      </c>
      <c r="I195" s="45">
        <v>138.5</v>
      </c>
      <c r="J195" s="45"/>
      <c r="K195" s="45"/>
      <c r="L195" s="45">
        <v>269.8</v>
      </c>
      <c r="M195" s="45">
        <v>269.8</v>
      </c>
      <c r="N195" s="45">
        <v>272.60000000000002</v>
      </c>
      <c r="O195" s="45">
        <v>538.29999999999995</v>
      </c>
      <c r="P195" s="45"/>
      <c r="Q195" s="45"/>
      <c r="R195" s="45">
        <v>553</v>
      </c>
      <c r="S195" s="45">
        <v>555.20000000000005</v>
      </c>
      <c r="T195" s="45">
        <v>558.79999999999995</v>
      </c>
      <c r="U195" s="45">
        <v>176.8</v>
      </c>
      <c r="V195" s="45"/>
      <c r="W195" s="45"/>
      <c r="X195" s="45">
        <v>175.2</v>
      </c>
      <c r="Y195" s="45">
        <v>176.2</v>
      </c>
      <c r="Z195" s="45">
        <v>369.3</v>
      </c>
      <c r="AA195" s="45">
        <v>389.5</v>
      </c>
      <c r="AB195" s="45"/>
      <c r="AC195" s="45"/>
      <c r="AD195" s="45">
        <v>391.4</v>
      </c>
      <c r="AE195" s="45">
        <v>478.4</v>
      </c>
      <c r="AF195" s="45">
        <v>479.2</v>
      </c>
      <c r="AG195" s="45">
        <v>478.2</v>
      </c>
      <c r="AH195" s="45"/>
      <c r="AI195" s="45"/>
      <c r="AJ195" s="45">
        <v>261.10000000000002</v>
      </c>
      <c r="AK195" s="45">
        <v>293.2</v>
      </c>
      <c r="AL195" s="45">
        <v>293.3</v>
      </c>
      <c r="AM195" s="45">
        <v>421.3</v>
      </c>
      <c r="AN195" s="45"/>
      <c r="AO195" s="45"/>
      <c r="AP195" s="45">
        <v>426.4</v>
      </c>
      <c r="AQ195" s="45">
        <v>426.5</v>
      </c>
      <c r="AR195" s="45">
        <v>425.2</v>
      </c>
    </row>
    <row r="196" spans="1:44" ht="15.95" thickBot="1">
      <c r="A196" s="46" t="s">
        <v>116</v>
      </c>
      <c r="B196" s="48">
        <v>484</v>
      </c>
      <c r="C196" s="48">
        <v>503.5</v>
      </c>
      <c r="D196" s="48"/>
      <c r="E196" s="48"/>
      <c r="F196" s="48">
        <v>504.6</v>
      </c>
      <c r="G196" s="48">
        <v>31.6</v>
      </c>
      <c r="H196" s="48">
        <v>34.5</v>
      </c>
      <c r="I196" s="48">
        <v>34.700000000000003</v>
      </c>
      <c r="J196" s="48"/>
      <c r="K196" s="48"/>
      <c r="L196" s="48">
        <v>21</v>
      </c>
      <c r="M196" s="48">
        <v>22.3</v>
      </c>
      <c r="N196" s="48">
        <v>22.5</v>
      </c>
      <c r="O196" s="48">
        <v>96.3</v>
      </c>
      <c r="P196" s="48"/>
      <c r="Q196" s="48"/>
      <c r="R196" s="48">
        <v>98.7</v>
      </c>
      <c r="S196" s="48">
        <v>98.8</v>
      </c>
      <c r="T196" s="48">
        <v>98.9</v>
      </c>
      <c r="U196" s="48">
        <v>27.1</v>
      </c>
      <c r="V196" s="48"/>
      <c r="W196" s="48"/>
      <c r="X196" s="48">
        <v>27.4</v>
      </c>
      <c r="Y196" s="48">
        <v>27.8</v>
      </c>
      <c r="Z196" s="48">
        <v>45.7</v>
      </c>
      <c r="AA196" s="48">
        <v>48.2</v>
      </c>
      <c r="AB196" s="48"/>
      <c r="AC196" s="48"/>
      <c r="AD196" s="48">
        <v>47.8</v>
      </c>
      <c r="AE196" s="48">
        <v>79.5</v>
      </c>
      <c r="AF196" s="48">
        <v>80.900000000000006</v>
      </c>
      <c r="AG196" s="48">
        <v>81</v>
      </c>
      <c r="AH196" s="48"/>
      <c r="AI196" s="48"/>
      <c r="AJ196" s="48">
        <v>63.4</v>
      </c>
      <c r="AK196" s="48">
        <v>68.7</v>
      </c>
      <c r="AL196" s="48">
        <v>69.7</v>
      </c>
      <c r="AM196" s="48">
        <v>89.5</v>
      </c>
      <c r="AN196" s="48"/>
      <c r="AO196" s="48"/>
      <c r="AP196" s="48">
        <v>90.7</v>
      </c>
      <c r="AQ196" s="48">
        <v>91.2</v>
      </c>
      <c r="AR196" s="48">
        <v>91</v>
      </c>
    </row>
    <row r="197" spans="1:44" ht="15.95" thickBot="1">
      <c r="A197" s="42" t="s">
        <v>117</v>
      </c>
      <c r="B197" s="45">
        <v>998</v>
      </c>
      <c r="C197" s="217">
        <v>1012.4</v>
      </c>
      <c r="D197" s="217"/>
      <c r="E197" s="217"/>
      <c r="F197" s="217">
        <v>1024.7</v>
      </c>
      <c r="G197" s="45">
        <v>54.2</v>
      </c>
      <c r="H197" s="45">
        <v>55.8</v>
      </c>
      <c r="I197" s="45">
        <v>57.7</v>
      </c>
      <c r="J197" s="45"/>
      <c r="K197" s="45"/>
      <c r="L197" s="45">
        <v>98.9</v>
      </c>
      <c r="M197" s="45">
        <v>99.9</v>
      </c>
      <c r="N197" s="45">
        <v>101.2</v>
      </c>
      <c r="O197" s="45">
        <v>193</v>
      </c>
      <c r="P197" s="45"/>
      <c r="Q197" s="45"/>
      <c r="R197" s="45">
        <v>194.4</v>
      </c>
      <c r="S197" s="45">
        <v>195.4</v>
      </c>
      <c r="T197" s="45">
        <v>198.7</v>
      </c>
      <c r="U197" s="45">
        <v>72.2</v>
      </c>
      <c r="V197" s="45"/>
      <c r="W197" s="45"/>
      <c r="X197" s="45">
        <v>72.099999999999994</v>
      </c>
      <c r="Y197" s="45">
        <v>72.099999999999994</v>
      </c>
      <c r="Z197" s="45">
        <v>116.9</v>
      </c>
      <c r="AA197" s="45">
        <v>118.2</v>
      </c>
      <c r="AB197" s="45"/>
      <c r="AC197" s="45"/>
      <c r="AD197" s="45">
        <v>118.7</v>
      </c>
      <c r="AE197" s="45">
        <v>155.80000000000001</v>
      </c>
      <c r="AF197" s="45">
        <v>158.5</v>
      </c>
      <c r="AG197" s="45">
        <v>159.19999999999999</v>
      </c>
      <c r="AH197" s="45"/>
      <c r="AI197" s="45"/>
      <c r="AJ197" s="45">
        <v>83.1</v>
      </c>
      <c r="AK197" s="45">
        <v>88.3</v>
      </c>
      <c r="AL197" s="45">
        <v>88.1</v>
      </c>
      <c r="AM197" s="45">
        <v>169.2</v>
      </c>
      <c r="AN197" s="45"/>
      <c r="AO197" s="45"/>
      <c r="AP197" s="45">
        <v>169.6</v>
      </c>
      <c r="AQ197" s="45">
        <v>166.9</v>
      </c>
      <c r="AR197" s="45">
        <v>169.9</v>
      </c>
    </row>
    <row r="198" spans="1:44" ht="15.95" thickBot="1">
      <c r="A198" s="46" t="s">
        <v>118</v>
      </c>
      <c r="B198" s="218">
        <v>1307.4000000000001</v>
      </c>
      <c r="C198" s="218">
        <v>1427.8</v>
      </c>
      <c r="D198" s="218"/>
      <c r="E198" s="218"/>
      <c r="F198" s="218">
        <v>1434.1</v>
      </c>
      <c r="G198" s="48">
        <v>95.9</v>
      </c>
      <c r="H198" s="48">
        <v>95.3</v>
      </c>
      <c r="I198" s="48">
        <v>98.1</v>
      </c>
      <c r="J198" s="48"/>
      <c r="K198" s="48"/>
      <c r="L198" s="48">
        <v>58.8</v>
      </c>
      <c r="M198" s="48">
        <v>62.7</v>
      </c>
      <c r="N198" s="48">
        <v>63.2</v>
      </c>
      <c r="O198" s="48">
        <v>270.2</v>
      </c>
      <c r="P198" s="48"/>
      <c r="Q198" s="48"/>
      <c r="R198" s="48">
        <v>283.89999999999998</v>
      </c>
      <c r="S198" s="48">
        <v>285.7</v>
      </c>
      <c r="T198" s="48">
        <v>288.7</v>
      </c>
      <c r="U198" s="48">
        <v>71.8</v>
      </c>
      <c r="V198" s="48"/>
      <c r="W198" s="48"/>
      <c r="X198" s="48">
        <v>73.599999999999994</v>
      </c>
      <c r="Y198" s="48">
        <v>73.599999999999994</v>
      </c>
      <c r="Z198" s="48">
        <v>181.8</v>
      </c>
      <c r="AA198" s="48">
        <v>200.2</v>
      </c>
      <c r="AB198" s="48"/>
      <c r="AC198" s="48"/>
      <c r="AD198" s="48">
        <v>198.9</v>
      </c>
      <c r="AE198" s="48">
        <v>146.80000000000001</v>
      </c>
      <c r="AF198" s="48">
        <v>153.4</v>
      </c>
      <c r="AG198" s="48">
        <v>152.1</v>
      </c>
      <c r="AH198" s="48"/>
      <c r="AI198" s="48"/>
      <c r="AJ198" s="48">
        <v>261.10000000000002</v>
      </c>
      <c r="AK198" s="48">
        <v>324.5</v>
      </c>
      <c r="AL198" s="48">
        <v>324.3</v>
      </c>
      <c r="AM198" s="48">
        <v>157.4</v>
      </c>
      <c r="AN198" s="48"/>
      <c r="AO198" s="48"/>
      <c r="AP198" s="48">
        <v>160</v>
      </c>
      <c r="AQ198" s="48">
        <v>160.4</v>
      </c>
      <c r="AR198" s="48">
        <v>161.4</v>
      </c>
    </row>
    <row r="199" spans="1:44" ht="15.95" thickBot="1">
      <c r="A199" s="42" t="s">
        <v>119</v>
      </c>
      <c r="B199" s="45">
        <v>651.5</v>
      </c>
      <c r="C199" s="45">
        <v>671.6</v>
      </c>
      <c r="D199" s="45"/>
      <c r="E199" s="45"/>
      <c r="F199" s="45">
        <v>677</v>
      </c>
      <c r="G199" s="45">
        <v>28.5</v>
      </c>
      <c r="H199" s="45">
        <v>30</v>
      </c>
      <c r="I199" s="45">
        <v>30.4</v>
      </c>
      <c r="J199" s="45"/>
      <c r="K199" s="45"/>
      <c r="L199" s="45">
        <v>67.2</v>
      </c>
      <c r="M199" s="45">
        <v>68.2</v>
      </c>
      <c r="N199" s="45">
        <v>68.599999999999994</v>
      </c>
      <c r="O199" s="45">
        <v>138.4</v>
      </c>
      <c r="P199" s="45"/>
      <c r="Q199" s="45"/>
      <c r="R199" s="45">
        <v>139.69999999999999</v>
      </c>
      <c r="S199" s="45">
        <v>139.19999999999999</v>
      </c>
      <c r="T199" s="45">
        <v>140.6</v>
      </c>
      <c r="U199" s="45">
        <v>35</v>
      </c>
      <c r="V199" s="45"/>
      <c r="W199" s="45"/>
      <c r="X199" s="45">
        <v>35</v>
      </c>
      <c r="Y199" s="45">
        <v>35</v>
      </c>
      <c r="Z199" s="45">
        <v>86</v>
      </c>
      <c r="AA199" s="45">
        <v>93.5</v>
      </c>
      <c r="AB199" s="45"/>
      <c r="AC199" s="45"/>
      <c r="AD199" s="45">
        <v>93.4</v>
      </c>
      <c r="AE199" s="45">
        <v>117</v>
      </c>
      <c r="AF199" s="45">
        <v>121.2</v>
      </c>
      <c r="AG199" s="45">
        <v>121.5</v>
      </c>
      <c r="AH199" s="45"/>
      <c r="AI199" s="45"/>
      <c r="AJ199" s="45">
        <v>60.6</v>
      </c>
      <c r="AK199" s="45">
        <v>66.8</v>
      </c>
      <c r="AL199" s="45">
        <v>64.099999999999994</v>
      </c>
      <c r="AM199" s="45">
        <v>83.9</v>
      </c>
      <c r="AN199" s="45"/>
      <c r="AO199" s="45"/>
      <c r="AP199" s="45">
        <v>83.7</v>
      </c>
      <c r="AQ199" s="45">
        <v>85.4</v>
      </c>
      <c r="AR199" s="45">
        <v>85.4</v>
      </c>
    </row>
    <row r="200" spans="1:44" ht="15.95" thickBot="1">
      <c r="A200" s="42" t="s">
        <v>120</v>
      </c>
      <c r="B200" s="217">
        <v>3940.9</v>
      </c>
      <c r="C200" s="217">
        <v>4128.2</v>
      </c>
      <c r="D200" s="217"/>
      <c r="E200" s="217"/>
      <c r="F200" s="217">
        <v>4154.1000000000004</v>
      </c>
      <c r="G200" s="45">
        <v>153.30000000000001</v>
      </c>
      <c r="H200" s="45">
        <v>161.30000000000001</v>
      </c>
      <c r="I200" s="45">
        <v>162.69999999999999</v>
      </c>
      <c r="J200" s="45"/>
      <c r="K200" s="45"/>
      <c r="L200" s="45">
        <v>239.2</v>
      </c>
      <c r="M200" s="45">
        <v>243.1</v>
      </c>
      <c r="N200" s="45">
        <v>241.9</v>
      </c>
      <c r="O200" s="45">
        <v>855.8</v>
      </c>
      <c r="P200" s="45"/>
      <c r="Q200" s="45"/>
      <c r="R200" s="45">
        <v>880.4</v>
      </c>
      <c r="S200" s="45">
        <v>887</v>
      </c>
      <c r="T200" s="45">
        <v>896</v>
      </c>
      <c r="U200" s="45">
        <v>253.9</v>
      </c>
      <c r="V200" s="45"/>
      <c r="W200" s="45"/>
      <c r="X200" s="45">
        <v>256.8</v>
      </c>
      <c r="Y200" s="45">
        <v>256.8</v>
      </c>
      <c r="Z200" s="45">
        <v>672.9</v>
      </c>
      <c r="AA200" s="45">
        <v>703.6</v>
      </c>
      <c r="AB200" s="45"/>
      <c r="AC200" s="45"/>
      <c r="AD200" s="45">
        <v>705.9</v>
      </c>
      <c r="AE200" s="45">
        <v>683.4</v>
      </c>
      <c r="AF200" s="45">
        <v>700.5</v>
      </c>
      <c r="AG200" s="45">
        <v>705.7</v>
      </c>
      <c r="AH200" s="45"/>
      <c r="AI200" s="45"/>
      <c r="AJ200" s="45">
        <v>303.2</v>
      </c>
      <c r="AK200" s="45">
        <v>360.7</v>
      </c>
      <c r="AL200" s="45">
        <v>363.5</v>
      </c>
      <c r="AM200" s="45">
        <v>565.70000000000005</v>
      </c>
      <c r="AN200" s="45"/>
      <c r="AO200" s="45"/>
      <c r="AP200" s="45">
        <v>581.20000000000005</v>
      </c>
      <c r="AQ200" s="45">
        <v>581.20000000000005</v>
      </c>
      <c r="AR200" s="45">
        <v>580.9</v>
      </c>
    </row>
    <row r="201" spans="1:44" ht="15.95" thickBot="1">
      <c r="A201" s="46" t="s">
        <v>121</v>
      </c>
      <c r="B201" s="48">
        <v>791</v>
      </c>
      <c r="C201" s="48">
        <v>836.1</v>
      </c>
      <c r="D201" s="48"/>
      <c r="E201" s="48"/>
      <c r="F201" s="48">
        <v>840.8</v>
      </c>
      <c r="G201" s="48">
        <v>47.1</v>
      </c>
      <c r="H201" s="48">
        <v>50.1</v>
      </c>
      <c r="I201" s="48">
        <v>50.3</v>
      </c>
      <c r="J201" s="48"/>
      <c r="K201" s="48"/>
      <c r="L201" s="48">
        <v>27.3</v>
      </c>
      <c r="M201" s="48">
        <v>28.8</v>
      </c>
      <c r="N201" s="48">
        <v>29</v>
      </c>
      <c r="O201" s="48">
        <v>133.80000000000001</v>
      </c>
      <c r="P201" s="48"/>
      <c r="Q201" s="48"/>
      <c r="R201" s="48">
        <v>139.69999999999999</v>
      </c>
      <c r="S201" s="48">
        <v>139.1</v>
      </c>
      <c r="T201" s="48">
        <v>140.30000000000001</v>
      </c>
      <c r="U201" s="48">
        <v>33</v>
      </c>
      <c r="V201" s="48"/>
      <c r="W201" s="48"/>
      <c r="X201" s="48">
        <v>33.299999999999997</v>
      </c>
      <c r="Y201" s="48">
        <v>33.1</v>
      </c>
      <c r="Z201" s="48">
        <v>109.5</v>
      </c>
      <c r="AA201" s="48">
        <v>113.7</v>
      </c>
      <c r="AB201" s="48"/>
      <c r="AC201" s="48"/>
      <c r="AD201" s="48">
        <v>114.9</v>
      </c>
      <c r="AE201" s="48">
        <v>138</v>
      </c>
      <c r="AF201" s="48">
        <v>139.5</v>
      </c>
      <c r="AG201" s="48">
        <v>140.1</v>
      </c>
      <c r="AH201" s="48"/>
      <c r="AI201" s="48"/>
      <c r="AJ201" s="48">
        <v>74.2</v>
      </c>
      <c r="AK201" s="48">
        <v>95.2</v>
      </c>
      <c r="AL201" s="48">
        <v>96.4</v>
      </c>
      <c r="AM201" s="48">
        <v>173.5</v>
      </c>
      <c r="AN201" s="48"/>
      <c r="AO201" s="48"/>
      <c r="AP201" s="48">
        <v>178.1</v>
      </c>
      <c r="AQ201" s="48">
        <v>179.7</v>
      </c>
      <c r="AR201" s="48">
        <v>178.6</v>
      </c>
    </row>
    <row r="202" spans="1:44" ht="15.95" thickBot="1">
      <c r="A202" s="42" t="s">
        <v>122</v>
      </c>
      <c r="B202" s="217">
        <v>8859.1</v>
      </c>
      <c r="C202" s="217">
        <v>9313.9</v>
      </c>
      <c r="D202" s="217"/>
      <c r="E202" s="217"/>
      <c r="F202" s="217">
        <v>9344.5</v>
      </c>
      <c r="G202" s="45">
        <v>370.4</v>
      </c>
      <c r="H202" s="45">
        <v>379.1</v>
      </c>
      <c r="I202" s="45">
        <v>383.1</v>
      </c>
      <c r="J202" s="45"/>
      <c r="K202" s="45"/>
      <c r="L202" s="45">
        <v>403.9</v>
      </c>
      <c r="M202" s="45">
        <v>415.6</v>
      </c>
      <c r="N202" s="45">
        <v>413.8</v>
      </c>
      <c r="O202" s="217">
        <v>1407.9</v>
      </c>
      <c r="P202" s="217"/>
      <c r="Q202" s="217"/>
      <c r="R202" s="217">
        <v>1462.7</v>
      </c>
      <c r="S202" s="217">
        <v>1462.7</v>
      </c>
      <c r="T202" s="217">
        <v>1475.4</v>
      </c>
      <c r="U202" s="45">
        <v>708.6</v>
      </c>
      <c r="V202" s="45"/>
      <c r="W202" s="45"/>
      <c r="X202" s="45">
        <v>703.9</v>
      </c>
      <c r="Y202" s="45">
        <v>707.1</v>
      </c>
      <c r="Z202" s="217">
        <v>1254.3</v>
      </c>
      <c r="AA202" s="217">
        <v>1322.2</v>
      </c>
      <c r="AB202" s="217"/>
      <c r="AC202" s="217"/>
      <c r="AD202" s="217">
        <v>1324.3</v>
      </c>
      <c r="AE202" s="217">
        <v>2034.2</v>
      </c>
      <c r="AF202" s="217">
        <v>2058.6999999999998</v>
      </c>
      <c r="AG202" s="217">
        <v>2073</v>
      </c>
      <c r="AH202" s="217"/>
      <c r="AI202" s="217"/>
      <c r="AJ202" s="45">
        <v>632.1</v>
      </c>
      <c r="AK202" s="45">
        <v>814.9</v>
      </c>
      <c r="AL202" s="45">
        <v>824.7</v>
      </c>
      <c r="AM202" s="217">
        <v>1424.5</v>
      </c>
      <c r="AN202" s="217"/>
      <c r="AO202" s="217"/>
      <c r="AP202" s="217">
        <v>1453.3</v>
      </c>
      <c r="AQ202" s="217">
        <v>1465.4</v>
      </c>
      <c r="AR202" s="217">
        <v>1456.2</v>
      </c>
    </row>
    <row r="203" spans="1:44" ht="15.95" thickBot="1">
      <c r="A203" s="46" t="s">
        <v>123</v>
      </c>
      <c r="B203" s="218">
        <v>4505.3999999999996</v>
      </c>
      <c r="C203" s="218">
        <v>4665.6000000000004</v>
      </c>
      <c r="D203" s="218"/>
      <c r="E203" s="218"/>
      <c r="F203" s="218">
        <v>4688</v>
      </c>
      <c r="G203" s="48">
        <v>235.9</v>
      </c>
      <c r="H203" s="48">
        <v>239</v>
      </c>
      <c r="I203" s="48">
        <v>240.1</v>
      </c>
      <c r="J203" s="48"/>
      <c r="K203" s="48"/>
      <c r="L203" s="48">
        <v>460.1</v>
      </c>
      <c r="M203" s="48">
        <v>465.9</v>
      </c>
      <c r="N203" s="48">
        <v>464.9</v>
      </c>
      <c r="O203" s="48">
        <v>887.1</v>
      </c>
      <c r="P203" s="48"/>
      <c r="Q203" s="48"/>
      <c r="R203" s="48">
        <v>900.5</v>
      </c>
      <c r="S203" s="48">
        <v>902.2</v>
      </c>
      <c r="T203" s="48">
        <v>906.9</v>
      </c>
      <c r="U203" s="48">
        <v>274.89999999999998</v>
      </c>
      <c r="V203" s="48"/>
      <c r="W203" s="48"/>
      <c r="X203" s="48">
        <v>277.5</v>
      </c>
      <c r="Y203" s="48">
        <v>279.2</v>
      </c>
      <c r="Z203" s="48">
        <v>660.1</v>
      </c>
      <c r="AA203" s="48">
        <v>697</v>
      </c>
      <c r="AB203" s="48"/>
      <c r="AC203" s="48"/>
      <c r="AD203" s="48">
        <v>703.2</v>
      </c>
      <c r="AE203" s="48">
        <v>626.79999999999995</v>
      </c>
      <c r="AF203" s="48">
        <v>634.5</v>
      </c>
      <c r="AG203" s="48">
        <v>636.79999999999995</v>
      </c>
      <c r="AH203" s="48"/>
      <c r="AI203" s="48"/>
      <c r="AJ203" s="48">
        <v>434.3</v>
      </c>
      <c r="AK203" s="48">
        <v>483.1</v>
      </c>
      <c r="AL203" s="48">
        <v>485.4</v>
      </c>
      <c r="AM203" s="48">
        <v>695</v>
      </c>
      <c r="AN203" s="48"/>
      <c r="AO203" s="48"/>
      <c r="AP203" s="48">
        <v>716</v>
      </c>
      <c r="AQ203" s="48">
        <v>714.7</v>
      </c>
      <c r="AR203" s="48">
        <v>713.6</v>
      </c>
    </row>
    <row r="204" spans="1:44" ht="15.95" thickBot="1">
      <c r="A204" s="42" t="s">
        <v>124</v>
      </c>
      <c r="B204" s="45">
        <v>411.4</v>
      </c>
      <c r="C204" s="45">
        <v>424.9</v>
      </c>
      <c r="D204" s="45"/>
      <c r="E204" s="45"/>
      <c r="F204" s="45">
        <v>425.9</v>
      </c>
      <c r="G204" s="45">
        <v>24.7</v>
      </c>
      <c r="H204" s="45">
        <v>25.6</v>
      </c>
      <c r="I204" s="45">
        <v>26.2</v>
      </c>
      <c r="J204" s="45"/>
      <c r="K204" s="45"/>
      <c r="L204" s="45">
        <v>25.9</v>
      </c>
      <c r="M204" s="45">
        <v>26.8</v>
      </c>
      <c r="N204" s="45">
        <v>26.7</v>
      </c>
      <c r="O204" s="45">
        <v>89.1</v>
      </c>
      <c r="P204" s="45"/>
      <c r="Q204" s="45"/>
      <c r="R204" s="45">
        <v>89.9</v>
      </c>
      <c r="S204" s="45">
        <v>90.1</v>
      </c>
      <c r="T204" s="45">
        <v>90.6</v>
      </c>
      <c r="U204" s="45">
        <v>24.6</v>
      </c>
      <c r="V204" s="45"/>
      <c r="W204" s="45"/>
      <c r="X204" s="45">
        <v>24.6</v>
      </c>
      <c r="Y204" s="45">
        <v>24.6</v>
      </c>
      <c r="Z204" s="45">
        <v>32</v>
      </c>
      <c r="AA204" s="45">
        <v>35.1</v>
      </c>
      <c r="AB204" s="45"/>
      <c r="AC204" s="45"/>
      <c r="AD204" s="45">
        <v>35.299999999999997</v>
      </c>
      <c r="AE204" s="45">
        <v>66.3</v>
      </c>
      <c r="AF204" s="45">
        <v>66.599999999999994</v>
      </c>
      <c r="AG204" s="45">
        <v>65.900000000000006</v>
      </c>
      <c r="AH204" s="45"/>
      <c r="AI204" s="45"/>
      <c r="AJ204" s="45">
        <v>35.700000000000003</v>
      </c>
      <c r="AK204" s="45">
        <v>38.700000000000003</v>
      </c>
      <c r="AL204" s="45">
        <v>39.1</v>
      </c>
      <c r="AM204" s="45">
        <v>80.400000000000006</v>
      </c>
      <c r="AN204" s="45"/>
      <c r="AO204" s="45"/>
      <c r="AP204" s="45">
        <v>82.2</v>
      </c>
      <c r="AQ204" s="45">
        <v>82.9</v>
      </c>
      <c r="AR204" s="45">
        <v>82.6</v>
      </c>
    </row>
    <row r="205" spans="1:44" ht="15.95" thickBot="1">
      <c r="A205" s="42" t="s">
        <v>125</v>
      </c>
      <c r="B205" s="217">
        <v>5336.2</v>
      </c>
      <c r="C205" s="217">
        <v>5432.7</v>
      </c>
      <c r="D205" s="217"/>
      <c r="E205" s="217"/>
      <c r="F205" s="217">
        <v>5439.4</v>
      </c>
      <c r="G205" s="45">
        <v>219.9</v>
      </c>
      <c r="H205" s="45">
        <v>232.7</v>
      </c>
      <c r="I205" s="45">
        <v>234.4</v>
      </c>
      <c r="J205" s="45"/>
      <c r="K205" s="45"/>
      <c r="L205" s="45">
        <v>661.9</v>
      </c>
      <c r="M205" s="45">
        <v>673</v>
      </c>
      <c r="N205" s="45">
        <v>674.7</v>
      </c>
      <c r="O205" s="217">
        <v>1028.5999999999999</v>
      </c>
      <c r="P205" s="217"/>
      <c r="Q205" s="217"/>
      <c r="R205" s="217">
        <v>1041.7</v>
      </c>
      <c r="S205" s="217">
        <v>1048.3</v>
      </c>
      <c r="T205" s="217">
        <v>1051</v>
      </c>
      <c r="U205" s="45">
        <v>310.10000000000002</v>
      </c>
      <c r="V205" s="45"/>
      <c r="W205" s="45"/>
      <c r="X205" s="45">
        <v>310.5</v>
      </c>
      <c r="Y205" s="45">
        <v>310</v>
      </c>
      <c r="Z205" s="45">
        <v>714</v>
      </c>
      <c r="AA205" s="45">
        <v>724.2</v>
      </c>
      <c r="AB205" s="45"/>
      <c r="AC205" s="45"/>
      <c r="AD205" s="45">
        <v>729.1</v>
      </c>
      <c r="AE205" s="45">
        <v>900.3</v>
      </c>
      <c r="AF205" s="45">
        <v>884.2</v>
      </c>
      <c r="AG205" s="45">
        <v>887.3</v>
      </c>
      <c r="AH205" s="45"/>
      <c r="AI205" s="45"/>
      <c r="AJ205" s="45">
        <v>483.8</v>
      </c>
      <c r="AK205" s="45">
        <v>520.29999999999995</v>
      </c>
      <c r="AL205" s="45">
        <v>524.9</v>
      </c>
      <c r="AM205" s="45">
        <v>750.9</v>
      </c>
      <c r="AN205" s="45"/>
      <c r="AO205" s="45"/>
      <c r="AP205" s="45">
        <v>741.5</v>
      </c>
      <c r="AQ205" s="45">
        <v>747</v>
      </c>
      <c r="AR205" s="45">
        <v>746.8</v>
      </c>
    </row>
    <row r="206" spans="1:44" ht="15.95" thickBot="1">
      <c r="A206" s="46" t="s">
        <v>126</v>
      </c>
      <c r="B206" s="218">
        <v>1620.7</v>
      </c>
      <c r="C206" s="218">
        <v>1660.5</v>
      </c>
      <c r="D206" s="218"/>
      <c r="E206" s="218"/>
      <c r="F206" s="218">
        <v>1667.4</v>
      </c>
      <c r="G206" s="48">
        <v>74.7</v>
      </c>
      <c r="H206" s="48">
        <v>76.400000000000006</v>
      </c>
      <c r="I206" s="48">
        <v>76.900000000000006</v>
      </c>
      <c r="J206" s="48"/>
      <c r="K206" s="48"/>
      <c r="L206" s="48">
        <v>128.1</v>
      </c>
      <c r="M206" s="48">
        <v>129.6</v>
      </c>
      <c r="N206" s="48">
        <v>130.19999999999999</v>
      </c>
      <c r="O206" s="48">
        <v>311.89999999999998</v>
      </c>
      <c r="P206" s="48"/>
      <c r="Q206" s="48"/>
      <c r="R206" s="48">
        <v>317.2</v>
      </c>
      <c r="S206" s="48">
        <v>321.8</v>
      </c>
      <c r="T206" s="48">
        <v>326.7</v>
      </c>
      <c r="U206" s="48">
        <v>78.599999999999994</v>
      </c>
      <c r="V206" s="48"/>
      <c r="W206" s="48"/>
      <c r="X206" s="48">
        <v>80</v>
      </c>
      <c r="Y206" s="48">
        <v>80.3</v>
      </c>
      <c r="Z206" s="48">
        <v>184.9</v>
      </c>
      <c r="AA206" s="48">
        <v>193.3</v>
      </c>
      <c r="AB206" s="48"/>
      <c r="AC206" s="48"/>
      <c r="AD206" s="48">
        <v>192.1</v>
      </c>
      <c r="AE206" s="48">
        <v>236.4</v>
      </c>
      <c r="AF206" s="48">
        <v>235.5</v>
      </c>
      <c r="AG206" s="48">
        <v>231.3</v>
      </c>
      <c r="AH206" s="48"/>
      <c r="AI206" s="48"/>
      <c r="AJ206" s="48">
        <v>157.5</v>
      </c>
      <c r="AK206" s="48">
        <v>169.1</v>
      </c>
      <c r="AL206" s="48">
        <v>169.8</v>
      </c>
      <c r="AM206" s="48">
        <v>342.4</v>
      </c>
      <c r="AN206" s="48"/>
      <c r="AO206" s="48"/>
      <c r="AP206" s="48">
        <v>345.4</v>
      </c>
      <c r="AQ206" s="48">
        <v>346.3</v>
      </c>
      <c r="AR206" s="48">
        <v>347.1</v>
      </c>
    </row>
    <row r="207" spans="1:44" ht="15.95" thickBot="1">
      <c r="A207" s="42" t="s">
        <v>127</v>
      </c>
      <c r="B207" s="217">
        <v>1828.9</v>
      </c>
      <c r="C207" s="217">
        <v>1920.9</v>
      </c>
      <c r="D207" s="217"/>
      <c r="E207" s="217"/>
      <c r="F207" s="217">
        <v>1933.2</v>
      </c>
      <c r="G207" s="45">
        <v>110.3</v>
      </c>
      <c r="H207" s="45">
        <v>113</v>
      </c>
      <c r="I207" s="45">
        <v>116.1</v>
      </c>
      <c r="J207" s="45"/>
      <c r="K207" s="45"/>
      <c r="L207" s="45">
        <v>184.9</v>
      </c>
      <c r="M207" s="45">
        <v>192.2</v>
      </c>
      <c r="N207" s="45">
        <v>192.3</v>
      </c>
      <c r="O207" s="45">
        <v>360.9</v>
      </c>
      <c r="P207" s="45"/>
      <c r="Q207" s="45"/>
      <c r="R207" s="45">
        <v>368</v>
      </c>
      <c r="S207" s="45">
        <v>367</v>
      </c>
      <c r="T207" s="45">
        <v>368.4</v>
      </c>
      <c r="U207" s="45">
        <v>103.7</v>
      </c>
      <c r="V207" s="45"/>
      <c r="W207" s="45"/>
      <c r="X207" s="45">
        <v>104.9</v>
      </c>
      <c r="Y207" s="45">
        <v>105.5</v>
      </c>
      <c r="Z207" s="45">
        <v>247</v>
      </c>
      <c r="AA207" s="45">
        <v>256.39999999999998</v>
      </c>
      <c r="AB207" s="45"/>
      <c r="AC207" s="45"/>
      <c r="AD207" s="45">
        <v>257.60000000000002</v>
      </c>
      <c r="AE207" s="45">
        <v>297.10000000000002</v>
      </c>
      <c r="AF207" s="45">
        <v>298.10000000000002</v>
      </c>
      <c r="AG207" s="45">
        <v>301.3</v>
      </c>
      <c r="AH207" s="45"/>
      <c r="AI207" s="45"/>
      <c r="AJ207" s="45">
        <v>150.19999999999999</v>
      </c>
      <c r="AK207" s="45">
        <v>196.8</v>
      </c>
      <c r="AL207" s="45">
        <v>198.4</v>
      </c>
      <c r="AM207" s="45">
        <v>276.2</v>
      </c>
      <c r="AN207" s="45"/>
      <c r="AO207" s="45"/>
      <c r="AP207" s="45">
        <v>286.8</v>
      </c>
      <c r="AQ207" s="45">
        <v>287.3</v>
      </c>
      <c r="AR207" s="45">
        <v>287.89999999999998</v>
      </c>
    </row>
    <row r="208" spans="1:44" ht="15.95" thickBot="1">
      <c r="A208" s="46" t="s">
        <v>128</v>
      </c>
      <c r="B208" s="218">
        <v>5666.7</v>
      </c>
      <c r="C208" s="218">
        <v>5856.4</v>
      </c>
      <c r="D208" s="218"/>
      <c r="E208" s="218"/>
      <c r="F208" s="218">
        <v>5890.8</v>
      </c>
      <c r="G208" s="48">
        <v>251.3</v>
      </c>
      <c r="H208" s="48">
        <v>253</v>
      </c>
      <c r="I208" s="48">
        <v>250.7</v>
      </c>
      <c r="J208" s="48"/>
      <c r="K208" s="48"/>
      <c r="L208" s="48">
        <v>538.9</v>
      </c>
      <c r="M208" s="48">
        <v>545.4</v>
      </c>
      <c r="N208" s="48">
        <v>548.20000000000005</v>
      </c>
      <c r="O208" s="218">
        <v>1099.0999999999999</v>
      </c>
      <c r="P208" s="218"/>
      <c r="Q208" s="218"/>
      <c r="R208" s="218">
        <v>1131.4000000000001</v>
      </c>
      <c r="S208" s="218">
        <v>1136.5</v>
      </c>
      <c r="T208" s="218">
        <v>1155.7</v>
      </c>
      <c r="U208" s="48">
        <v>327.3</v>
      </c>
      <c r="V208" s="48"/>
      <c r="W208" s="48"/>
      <c r="X208" s="48">
        <v>329.1</v>
      </c>
      <c r="Y208" s="48">
        <v>329.3</v>
      </c>
      <c r="Z208" s="48">
        <v>788.5</v>
      </c>
      <c r="AA208" s="48">
        <v>812.9</v>
      </c>
      <c r="AB208" s="48"/>
      <c r="AC208" s="48"/>
      <c r="AD208" s="48">
        <v>812.9</v>
      </c>
      <c r="AE208" s="218">
        <v>1213.4000000000001</v>
      </c>
      <c r="AF208" s="218">
        <v>1228.7</v>
      </c>
      <c r="AG208" s="218">
        <v>1234.8</v>
      </c>
      <c r="AH208" s="218"/>
      <c r="AI208" s="218"/>
      <c r="AJ208" s="48">
        <v>441.4</v>
      </c>
      <c r="AK208" s="48">
        <v>513</v>
      </c>
      <c r="AL208" s="48">
        <v>512.6</v>
      </c>
      <c r="AM208" s="48">
        <v>672</v>
      </c>
      <c r="AN208" s="48"/>
      <c r="AO208" s="48"/>
      <c r="AP208" s="48">
        <v>675</v>
      </c>
      <c r="AQ208" s="48">
        <v>676.9</v>
      </c>
      <c r="AR208" s="48">
        <v>677.3</v>
      </c>
    </row>
    <row r="209" spans="1:44" ht="15.95" thickBot="1">
      <c r="A209" s="42" t="s">
        <v>129</v>
      </c>
      <c r="B209" s="45">
        <v>471.3</v>
      </c>
      <c r="C209" s="45">
        <v>487</v>
      </c>
      <c r="D209" s="45"/>
      <c r="E209" s="45"/>
      <c r="F209" s="45">
        <v>490.2</v>
      </c>
      <c r="G209" s="45">
        <v>19.600000000000001</v>
      </c>
      <c r="H209" s="45">
        <v>20.2</v>
      </c>
      <c r="I209" s="45">
        <v>20.8</v>
      </c>
      <c r="J209" s="45"/>
      <c r="K209" s="45"/>
      <c r="L209" s="45">
        <v>38.200000000000003</v>
      </c>
      <c r="M209" s="45">
        <v>40</v>
      </c>
      <c r="N209" s="45">
        <v>39.200000000000003</v>
      </c>
      <c r="O209" s="45">
        <v>74.7</v>
      </c>
      <c r="P209" s="45"/>
      <c r="Q209" s="45"/>
      <c r="R209" s="45">
        <v>75.400000000000006</v>
      </c>
      <c r="S209" s="45">
        <v>75.599999999999994</v>
      </c>
      <c r="T209" s="45">
        <v>76.099999999999994</v>
      </c>
      <c r="U209" s="45">
        <v>34.799999999999997</v>
      </c>
      <c r="V209" s="45"/>
      <c r="W209" s="45"/>
      <c r="X209" s="45">
        <v>34.6</v>
      </c>
      <c r="Y209" s="45">
        <v>34.4</v>
      </c>
      <c r="Z209" s="45">
        <v>67.8</v>
      </c>
      <c r="AA209" s="45">
        <v>69.400000000000006</v>
      </c>
      <c r="AB209" s="45"/>
      <c r="AC209" s="45"/>
      <c r="AD209" s="45">
        <v>69.2</v>
      </c>
      <c r="AE209" s="45">
        <v>102.2</v>
      </c>
      <c r="AF209" s="45">
        <v>102.2</v>
      </c>
      <c r="AG209" s="45">
        <v>103.1</v>
      </c>
      <c r="AH209" s="45"/>
      <c r="AI209" s="45"/>
      <c r="AJ209" s="45">
        <v>46.4</v>
      </c>
      <c r="AK209" s="45">
        <v>54.9</v>
      </c>
      <c r="AL209" s="45">
        <v>54.1</v>
      </c>
      <c r="AM209" s="45">
        <v>62.6</v>
      </c>
      <c r="AN209" s="45"/>
      <c r="AO209" s="45"/>
      <c r="AP209" s="45">
        <v>63</v>
      </c>
      <c r="AQ209" s="45">
        <v>63.1</v>
      </c>
      <c r="AR209" s="45">
        <v>63.3</v>
      </c>
    </row>
    <row r="210" spans="1:44" ht="15.95" thickBot="1">
      <c r="A210" s="42" t="s">
        <v>130</v>
      </c>
      <c r="B210" s="217">
        <v>2131.1999999999998</v>
      </c>
      <c r="C210" s="217">
        <v>2178.4</v>
      </c>
      <c r="D210" s="217"/>
      <c r="E210" s="217"/>
      <c r="F210" s="217">
        <v>2195.9</v>
      </c>
      <c r="G210" s="45">
        <v>103.9</v>
      </c>
      <c r="H210" s="45">
        <v>105</v>
      </c>
      <c r="I210" s="45">
        <v>104.8</v>
      </c>
      <c r="J210" s="45"/>
      <c r="K210" s="45"/>
      <c r="L210" s="45">
        <v>248.2</v>
      </c>
      <c r="M210" s="45">
        <v>254</v>
      </c>
      <c r="N210" s="45">
        <v>254.3</v>
      </c>
      <c r="O210" s="45">
        <v>411.8</v>
      </c>
      <c r="P210" s="45"/>
      <c r="Q210" s="45"/>
      <c r="R210" s="45">
        <v>420.9</v>
      </c>
      <c r="S210" s="45">
        <v>425.9</v>
      </c>
      <c r="T210" s="45">
        <v>427.9</v>
      </c>
      <c r="U210" s="45">
        <v>112.9</v>
      </c>
      <c r="V210" s="45"/>
      <c r="W210" s="45"/>
      <c r="X210" s="45">
        <v>112.8</v>
      </c>
      <c r="Y210" s="45">
        <v>113.6</v>
      </c>
      <c r="Z210" s="45">
        <v>293.7</v>
      </c>
      <c r="AA210" s="45">
        <v>294.89999999999998</v>
      </c>
      <c r="AB210" s="45"/>
      <c r="AC210" s="45"/>
      <c r="AD210" s="45">
        <v>302</v>
      </c>
      <c r="AE210" s="45">
        <v>253.9</v>
      </c>
      <c r="AF210" s="45">
        <v>254.3</v>
      </c>
      <c r="AG210" s="45">
        <v>256.5</v>
      </c>
      <c r="AH210" s="45"/>
      <c r="AI210" s="45"/>
      <c r="AJ210" s="45">
        <v>239.2</v>
      </c>
      <c r="AK210" s="45">
        <v>252.3</v>
      </c>
      <c r="AL210" s="45">
        <v>255.8</v>
      </c>
      <c r="AM210" s="45">
        <v>365.4</v>
      </c>
      <c r="AN210" s="45"/>
      <c r="AO210" s="45"/>
      <c r="AP210" s="45">
        <v>367.8</v>
      </c>
      <c r="AQ210" s="45">
        <v>362.2</v>
      </c>
      <c r="AR210" s="45">
        <v>364.9</v>
      </c>
    </row>
    <row r="211" spans="1:44" ht="15.95" thickBot="1">
      <c r="A211" s="46" t="s">
        <v>131</v>
      </c>
      <c r="B211" s="48">
        <v>434</v>
      </c>
      <c r="C211" s="48">
        <v>442.4</v>
      </c>
      <c r="D211" s="48"/>
      <c r="E211" s="48"/>
      <c r="F211" s="48">
        <v>442.6</v>
      </c>
      <c r="G211" s="48">
        <v>24.7</v>
      </c>
      <c r="H211" s="48">
        <v>25.7</v>
      </c>
      <c r="I211" s="48">
        <v>25.1</v>
      </c>
      <c r="J211" s="48"/>
      <c r="K211" s="48"/>
      <c r="L211" s="48">
        <v>43.3</v>
      </c>
      <c r="M211" s="48">
        <v>44</v>
      </c>
      <c r="N211" s="48">
        <v>44</v>
      </c>
      <c r="O211" s="48">
        <v>86.1</v>
      </c>
      <c r="P211" s="48"/>
      <c r="Q211" s="48"/>
      <c r="R211" s="48">
        <v>87</v>
      </c>
      <c r="S211" s="48">
        <v>87.1</v>
      </c>
      <c r="T211" s="48">
        <v>86.7</v>
      </c>
      <c r="U211" s="48">
        <v>28.4</v>
      </c>
      <c r="V211" s="48"/>
      <c r="W211" s="48"/>
      <c r="X211" s="48">
        <v>28.4</v>
      </c>
      <c r="Y211" s="48">
        <v>28.4</v>
      </c>
      <c r="Z211" s="48">
        <v>33.5</v>
      </c>
      <c r="AA211" s="48">
        <v>32.700000000000003</v>
      </c>
      <c r="AB211" s="48"/>
      <c r="AC211" s="48"/>
      <c r="AD211" s="48">
        <v>32.799999999999997</v>
      </c>
      <c r="AE211" s="48">
        <v>73.5</v>
      </c>
      <c r="AF211" s="48">
        <v>74.2</v>
      </c>
      <c r="AG211" s="48">
        <v>74.900000000000006</v>
      </c>
      <c r="AH211" s="48"/>
      <c r="AI211" s="48"/>
      <c r="AJ211" s="48">
        <v>43.6</v>
      </c>
      <c r="AK211" s="48">
        <v>47</v>
      </c>
      <c r="AL211" s="48">
        <v>47.9</v>
      </c>
      <c r="AM211" s="48">
        <v>78.3</v>
      </c>
      <c r="AN211" s="48"/>
      <c r="AO211" s="48"/>
      <c r="AP211" s="48">
        <v>79.2</v>
      </c>
      <c r="AQ211" s="48">
        <v>78.900000000000006</v>
      </c>
      <c r="AR211" s="48">
        <v>78.900000000000006</v>
      </c>
    </row>
    <row r="212" spans="1:44" ht="15.95" thickBot="1">
      <c r="A212" s="42" t="s">
        <v>132</v>
      </c>
      <c r="B212" s="217">
        <v>3062.7</v>
      </c>
      <c r="C212" s="217">
        <v>3173.2</v>
      </c>
      <c r="D212" s="217"/>
      <c r="E212" s="217"/>
      <c r="F212" s="217">
        <v>3192.2</v>
      </c>
      <c r="G212" s="45">
        <v>133.80000000000001</v>
      </c>
      <c r="H212" s="45">
        <v>139.9</v>
      </c>
      <c r="I212" s="45">
        <v>143.6</v>
      </c>
      <c r="J212" s="45"/>
      <c r="K212" s="45"/>
      <c r="L212" s="45">
        <v>346.1</v>
      </c>
      <c r="M212" s="45">
        <v>354.1</v>
      </c>
      <c r="N212" s="45">
        <v>356.4</v>
      </c>
      <c r="O212" s="45">
        <v>649.4</v>
      </c>
      <c r="P212" s="45"/>
      <c r="Q212" s="45"/>
      <c r="R212" s="45">
        <v>669.3</v>
      </c>
      <c r="S212" s="45">
        <v>671.5</v>
      </c>
      <c r="T212" s="45">
        <v>674.5</v>
      </c>
      <c r="U212" s="45">
        <v>174.3</v>
      </c>
      <c r="V212" s="45"/>
      <c r="W212" s="45"/>
      <c r="X212" s="45">
        <v>175.7</v>
      </c>
      <c r="Y212" s="45">
        <v>176.2</v>
      </c>
      <c r="Z212" s="45">
        <v>432.1</v>
      </c>
      <c r="AA212" s="45">
        <v>442.2</v>
      </c>
      <c r="AB212" s="45"/>
      <c r="AC212" s="45"/>
      <c r="AD212" s="45">
        <v>445.8</v>
      </c>
      <c r="AE212" s="45">
        <v>436.6</v>
      </c>
      <c r="AF212" s="45">
        <v>440.8</v>
      </c>
      <c r="AG212" s="45">
        <v>439.4</v>
      </c>
      <c r="AH212" s="45"/>
      <c r="AI212" s="45"/>
      <c r="AJ212" s="45">
        <v>298.7</v>
      </c>
      <c r="AK212" s="45">
        <v>340</v>
      </c>
      <c r="AL212" s="45">
        <v>340.2</v>
      </c>
      <c r="AM212" s="45">
        <v>427.1</v>
      </c>
      <c r="AN212" s="45"/>
      <c r="AO212" s="45"/>
      <c r="AP212" s="45">
        <v>428.5</v>
      </c>
      <c r="AQ212" s="45">
        <v>428.9</v>
      </c>
      <c r="AR212" s="45">
        <v>430.1</v>
      </c>
    </row>
    <row r="213" spans="1:44" ht="15.95" thickBot="1">
      <c r="A213" s="46" t="s">
        <v>133</v>
      </c>
      <c r="B213" s="218">
        <v>12351.9</v>
      </c>
      <c r="C213" s="218">
        <v>13106.3</v>
      </c>
      <c r="D213" s="218"/>
      <c r="E213" s="218"/>
      <c r="F213" s="218">
        <v>13184.1</v>
      </c>
      <c r="G213" s="48">
        <v>713.2</v>
      </c>
      <c r="H213" s="48">
        <v>756.3</v>
      </c>
      <c r="I213" s="48">
        <v>761.4</v>
      </c>
      <c r="J213" s="48"/>
      <c r="K213" s="48"/>
      <c r="L213" s="48">
        <v>860.3</v>
      </c>
      <c r="M213" s="48">
        <v>890.7</v>
      </c>
      <c r="N213" s="48">
        <v>890.3</v>
      </c>
      <c r="O213" s="218">
        <v>2517.1</v>
      </c>
      <c r="P213" s="218"/>
      <c r="Q213" s="218"/>
      <c r="R213" s="218">
        <v>2627.9</v>
      </c>
      <c r="S213" s="218">
        <v>2647.3</v>
      </c>
      <c r="T213" s="218">
        <v>2665.5</v>
      </c>
      <c r="U213" s="48">
        <v>858.4</v>
      </c>
      <c r="V213" s="48"/>
      <c r="W213" s="48"/>
      <c r="X213" s="48">
        <v>858.8</v>
      </c>
      <c r="Y213" s="48">
        <v>868.9</v>
      </c>
      <c r="Z213" s="218">
        <v>1817.8</v>
      </c>
      <c r="AA213" s="218">
        <v>1980.7</v>
      </c>
      <c r="AB213" s="218"/>
      <c r="AC213" s="218"/>
      <c r="AD213" s="218">
        <v>1997.5</v>
      </c>
      <c r="AE213" s="218">
        <v>1704.5</v>
      </c>
      <c r="AF213" s="218">
        <v>1752.6</v>
      </c>
      <c r="AG213" s="218">
        <v>1764.6</v>
      </c>
      <c r="AH213" s="218"/>
      <c r="AI213" s="218"/>
      <c r="AJ213" s="218">
        <v>1209.0999999999999</v>
      </c>
      <c r="AK213" s="218">
        <v>1371.1</v>
      </c>
      <c r="AL213" s="218">
        <v>1384.9</v>
      </c>
      <c r="AM213" s="218">
        <v>1942.9</v>
      </c>
      <c r="AN213" s="218"/>
      <c r="AO213" s="218"/>
      <c r="AP213" s="218">
        <v>1977.3</v>
      </c>
      <c r="AQ213" s="218">
        <v>1980.7</v>
      </c>
      <c r="AR213" s="218">
        <v>1973.8</v>
      </c>
    </row>
    <row r="214" spans="1:44" ht="15.95" thickBot="1">
      <c r="A214" s="42" t="s">
        <v>134</v>
      </c>
      <c r="B214" s="217">
        <v>1588.3</v>
      </c>
      <c r="C214" s="217">
        <v>1644.8</v>
      </c>
      <c r="D214" s="217"/>
      <c r="E214" s="217"/>
      <c r="F214" s="217">
        <v>1655.2</v>
      </c>
      <c r="G214" s="45">
        <v>120.8</v>
      </c>
      <c r="H214" s="45">
        <v>124.2</v>
      </c>
      <c r="I214" s="45">
        <v>127.4</v>
      </c>
      <c r="J214" s="45"/>
      <c r="K214" s="45"/>
      <c r="L214" s="45">
        <v>143.1</v>
      </c>
      <c r="M214" s="45">
        <v>147.5</v>
      </c>
      <c r="N214" s="45">
        <v>148.5</v>
      </c>
      <c r="O214" s="45">
        <v>304.10000000000002</v>
      </c>
      <c r="P214" s="45"/>
      <c r="Q214" s="45"/>
      <c r="R214" s="45">
        <v>314.10000000000002</v>
      </c>
      <c r="S214" s="45">
        <v>315.5</v>
      </c>
      <c r="T214" s="45">
        <v>317.3</v>
      </c>
      <c r="U214" s="45">
        <v>98.3</v>
      </c>
      <c r="V214" s="45"/>
      <c r="W214" s="45"/>
      <c r="X214" s="45">
        <v>97.4</v>
      </c>
      <c r="Y214" s="45">
        <v>98</v>
      </c>
      <c r="Z214" s="45">
        <v>233.7</v>
      </c>
      <c r="AA214" s="45">
        <v>235.4</v>
      </c>
      <c r="AB214" s="45"/>
      <c r="AC214" s="45"/>
      <c r="AD214" s="45">
        <v>237.3</v>
      </c>
      <c r="AE214" s="45">
        <v>215.2</v>
      </c>
      <c r="AF214" s="45">
        <v>218.9</v>
      </c>
      <c r="AG214" s="45">
        <v>222.6</v>
      </c>
      <c r="AH214" s="45"/>
      <c r="AI214" s="45"/>
      <c r="AJ214" s="45">
        <v>140.5</v>
      </c>
      <c r="AK214" s="45">
        <v>152.9</v>
      </c>
      <c r="AL214" s="45">
        <v>152.9</v>
      </c>
      <c r="AM214" s="45">
        <v>246.3</v>
      </c>
      <c r="AN214" s="45"/>
      <c r="AO214" s="45"/>
      <c r="AP214" s="45">
        <v>251.2</v>
      </c>
      <c r="AQ214" s="45">
        <v>251.8</v>
      </c>
      <c r="AR214" s="45">
        <v>252.4</v>
      </c>
    </row>
    <row r="215" spans="1:44" ht="15.95" thickBot="1">
      <c r="A215" s="42" t="s">
        <v>135</v>
      </c>
      <c r="B215" s="45">
        <v>287.60000000000002</v>
      </c>
      <c r="C215" s="45">
        <v>298.89999999999998</v>
      </c>
      <c r="D215" s="45"/>
      <c r="E215" s="45"/>
      <c r="F215" s="45">
        <v>299</v>
      </c>
      <c r="G215" s="45">
        <v>14.8</v>
      </c>
      <c r="H215" s="45">
        <v>15.2</v>
      </c>
      <c r="I215" s="45">
        <v>15.8</v>
      </c>
      <c r="J215" s="45"/>
      <c r="K215" s="45"/>
      <c r="L215" s="45">
        <v>28.4</v>
      </c>
      <c r="M215" s="45">
        <v>28.6</v>
      </c>
      <c r="N215" s="45">
        <v>28.8</v>
      </c>
      <c r="O215" s="45">
        <v>51.5</v>
      </c>
      <c r="P215" s="45"/>
      <c r="Q215" s="45"/>
      <c r="R215" s="45">
        <v>51.1</v>
      </c>
      <c r="S215" s="45">
        <v>51.2</v>
      </c>
      <c r="T215" s="45">
        <v>51.7</v>
      </c>
      <c r="U215" s="45">
        <v>12.1</v>
      </c>
      <c r="V215" s="45"/>
      <c r="W215" s="45"/>
      <c r="X215" s="45">
        <v>12</v>
      </c>
      <c r="Y215" s="45">
        <v>11.9</v>
      </c>
      <c r="Z215" s="45">
        <v>29.4</v>
      </c>
      <c r="AA215" s="45">
        <v>30.8</v>
      </c>
      <c r="AB215" s="45"/>
      <c r="AC215" s="45"/>
      <c r="AD215" s="45">
        <v>30.7</v>
      </c>
      <c r="AE215" s="45">
        <v>60.1</v>
      </c>
      <c r="AF215" s="45">
        <v>61</v>
      </c>
      <c r="AG215" s="45">
        <v>60.5</v>
      </c>
      <c r="AH215" s="45"/>
      <c r="AI215" s="45"/>
      <c r="AJ215" s="45">
        <v>25.4</v>
      </c>
      <c r="AK215" s="45">
        <v>31.7</v>
      </c>
      <c r="AL215" s="45">
        <v>31.7</v>
      </c>
      <c r="AM215" s="45">
        <v>52.3</v>
      </c>
      <c r="AN215" s="45"/>
      <c r="AO215" s="45"/>
      <c r="AP215" s="45">
        <v>52.3</v>
      </c>
      <c r="AQ215" s="45">
        <v>52.7</v>
      </c>
      <c r="AR215" s="45">
        <v>52.1</v>
      </c>
    </row>
    <row r="216" spans="1:44" ht="15.95" thickBot="1">
      <c r="A216" s="46" t="s">
        <v>136</v>
      </c>
      <c r="B216" s="218">
        <v>3903</v>
      </c>
      <c r="C216" s="218">
        <v>3993.6</v>
      </c>
      <c r="D216" s="218"/>
      <c r="E216" s="218"/>
      <c r="F216" s="218">
        <v>4014.9</v>
      </c>
      <c r="G216" s="48">
        <v>205.3</v>
      </c>
      <c r="H216" s="48">
        <v>204.5</v>
      </c>
      <c r="I216" s="48">
        <v>207.4</v>
      </c>
      <c r="J216" s="48"/>
      <c r="K216" s="48"/>
      <c r="L216" s="48">
        <v>238.4</v>
      </c>
      <c r="M216" s="48">
        <v>235</v>
      </c>
      <c r="N216" s="48">
        <v>235.1</v>
      </c>
      <c r="O216" s="48">
        <v>651.70000000000005</v>
      </c>
      <c r="P216" s="48"/>
      <c r="Q216" s="48"/>
      <c r="R216" s="48">
        <v>662</v>
      </c>
      <c r="S216" s="48">
        <v>664.5</v>
      </c>
      <c r="T216" s="48">
        <v>667.3</v>
      </c>
      <c r="U216" s="48">
        <v>210</v>
      </c>
      <c r="V216" s="48"/>
      <c r="W216" s="48"/>
      <c r="X216" s="48">
        <v>207</v>
      </c>
      <c r="Y216" s="48">
        <v>207.2</v>
      </c>
      <c r="Z216" s="48">
        <v>769.7</v>
      </c>
      <c r="AA216" s="48">
        <v>783.2</v>
      </c>
      <c r="AB216" s="48"/>
      <c r="AC216" s="48"/>
      <c r="AD216" s="48">
        <v>788</v>
      </c>
      <c r="AE216" s="48">
        <v>533</v>
      </c>
      <c r="AF216" s="48">
        <v>539.29999999999995</v>
      </c>
      <c r="AG216" s="48">
        <v>539</v>
      </c>
      <c r="AH216" s="48"/>
      <c r="AI216" s="48"/>
      <c r="AJ216" s="48">
        <v>337.7</v>
      </c>
      <c r="AK216" s="48">
        <v>385.3</v>
      </c>
      <c r="AL216" s="48">
        <v>388</v>
      </c>
      <c r="AM216" s="48">
        <v>702.9</v>
      </c>
      <c r="AN216" s="48"/>
      <c r="AO216" s="48"/>
      <c r="AP216" s="48">
        <v>713.5</v>
      </c>
      <c r="AQ216" s="48">
        <v>706.3</v>
      </c>
      <c r="AR216" s="48">
        <v>715.2</v>
      </c>
    </row>
    <row r="217" spans="1:44" ht="15.95" thickBot="1">
      <c r="A217" s="42" t="s">
        <v>137</v>
      </c>
      <c r="B217" s="217">
        <v>3282.9</v>
      </c>
      <c r="C217" s="217">
        <v>3438.9</v>
      </c>
      <c r="D217" s="217"/>
      <c r="E217" s="217"/>
      <c r="F217" s="217">
        <v>3470.6</v>
      </c>
      <c r="G217" s="45">
        <v>220.1</v>
      </c>
      <c r="H217" s="45">
        <v>226.4</v>
      </c>
      <c r="I217" s="45">
        <v>230.6</v>
      </c>
      <c r="J217" s="45"/>
      <c r="K217" s="45"/>
      <c r="L217" s="45">
        <v>258.2</v>
      </c>
      <c r="M217" s="45">
        <v>261</v>
      </c>
      <c r="N217" s="45">
        <v>260.8</v>
      </c>
      <c r="O217" s="45">
        <v>647.70000000000005</v>
      </c>
      <c r="P217" s="45"/>
      <c r="Q217" s="45"/>
      <c r="R217" s="45">
        <v>663</v>
      </c>
      <c r="S217" s="45">
        <v>665.4</v>
      </c>
      <c r="T217" s="45">
        <v>668.9</v>
      </c>
      <c r="U217" s="45">
        <v>163.30000000000001</v>
      </c>
      <c r="V217" s="45"/>
      <c r="W217" s="45"/>
      <c r="X217" s="45">
        <v>163.69999999999999</v>
      </c>
      <c r="Y217" s="45">
        <v>164</v>
      </c>
      <c r="Z217" s="45">
        <v>437.7</v>
      </c>
      <c r="AA217" s="45">
        <v>463</v>
      </c>
      <c r="AB217" s="45"/>
      <c r="AC217" s="45"/>
      <c r="AD217" s="45">
        <v>467.4</v>
      </c>
      <c r="AE217" s="45">
        <v>491.9</v>
      </c>
      <c r="AF217" s="45">
        <v>497.8</v>
      </c>
      <c r="AG217" s="45">
        <v>501.5</v>
      </c>
      <c r="AH217" s="45"/>
      <c r="AI217" s="45"/>
      <c r="AJ217" s="45">
        <v>249.1</v>
      </c>
      <c r="AK217" s="45">
        <v>310.89999999999998</v>
      </c>
      <c r="AL217" s="45">
        <v>314.10000000000002</v>
      </c>
      <c r="AM217" s="45">
        <v>550.1</v>
      </c>
      <c r="AN217" s="45"/>
      <c r="AO217" s="45"/>
      <c r="AP217" s="45">
        <v>569.6</v>
      </c>
      <c r="AQ217" s="45">
        <v>564.20000000000005</v>
      </c>
      <c r="AR217" s="45">
        <v>571.5</v>
      </c>
    </row>
    <row r="218" spans="1:44" ht="15.95" thickBot="1">
      <c r="A218" s="46" t="s">
        <v>138</v>
      </c>
      <c r="B218" s="48">
        <v>679.3</v>
      </c>
      <c r="C218" s="48">
        <v>693.5</v>
      </c>
      <c r="D218" s="48"/>
      <c r="E218" s="48"/>
      <c r="F218" s="48">
        <v>698.8</v>
      </c>
      <c r="G218" s="48">
        <v>31.3</v>
      </c>
      <c r="H218" s="48">
        <v>32.700000000000003</v>
      </c>
      <c r="I218" s="48">
        <v>33.4</v>
      </c>
      <c r="J218" s="48"/>
      <c r="K218" s="48"/>
      <c r="L218" s="48">
        <v>45.2</v>
      </c>
      <c r="M218" s="48">
        <v>46</v>
      </c>
      <c r="N218" s="48">
        <v>45.5</v>
      </c>
      <c r="O218" s="48">
        <v>122.4</v>
      </c>
      <c r="P218" s="48"/>
      <c r="Q218" s="48"/>
      <c r="R218" s="48">
        <v>125.4</v>
      </c>
      <c r="S218" s="48">
        <v>123.6</v>
      </c>
      <c r="T218" s="48">
        <v>126.1</v>
      </c>
      <c r="U218" s="48">
        <v>29.7</v>
      </c>
      <c r="V218" s="48"/>
      <c r="W218" s="48"/>
      <c r="X218" s="48">
        <v>29.8</v>
      </c>
      <c r="Y218" s="48">
        <v>30</v>
      </c>
      <c r="Z218" s="48">
        <v>67.2</v>
      </c>
      <c r="AA218" s="48">
        <v>68.8</v>
      </c>
      <c r="AB218" s="48"/>
      <c r="AC218" s="48"/>
      <c r="AD218" s="48">
        <v>69.2</v>
      </c>
      <c r="AE218" s="48">
        <v>128.19999999999999</v>
      </c>
      <c r="AF218" s="48">
        <v>126.1</v>
      </c>
      <c r="AG218" s="48">
        <v>126.5</v>
      </c>
      <c r="AH218" s="48"/>
      <c r="AI218" s="48"/>
      <c r="AJ218" s="48">
        <v>64.400000000000006</v>
      </c>
      <c r="AK218" s="48">
        <v>69.5</v>
      </c>
      <c r="AL218" s="48">
        <v>70</v>
      </c>
      <c r="AM218" s="48">
        <v>144.19999999999999</v>
      </c>
      <c r="AN218" s="48"/>
      <c r="AO218" s="48"/>
      <c r="AP218" s="48">
        <v>146.9</v>
      </c>
      <c r="AQ218" s="48">
        <v>147.4</v>
      </c>
      <c r="AR218" s="48">
        <v>147.5</v>
      </c>
    </row>
    <row r="219" spans="1:44" ht="15.95" thickBot="1">
      <c r="A219" s="42" t="s">
        <v>139</v>
      </c>
      <c r="B219" s="217">
        <v>2855.3</v>
      </c>
      <c r="C219" s="217">
        <v>2904</v>
      </c>
      <c r="D219" s="217"/>
      <c r="E219" s="217"/>
      <c r="F219" s="217">
        <v>2922.6</v>
      </c>
      <c r="G219" s="45">
        <v>121.1</v>
      </c>
      <c r="H219" s="45">
        <v>129.69999999999999</v>
      </c>
      <c r="I219" s="45">
        <v>130.19999999999999</v>
      </c>
      <c r="J219" s="45"/>
      <c r="K219" s="45"/>
      <c r="L219" s="45">
        <v>462.4</v>
      </c>
      <c r="M219" s="45">
        <v>474.9</v>
      </c>
      <c r="N219" s="45">
        <v>473.8</v>
      </c>
      <c r="O219" s="45">
        <v>533.70000000000005</v>
      </c>
      <c r="P219" s="45"/>
      <c r="Q219" s="45"/>
      <c r="R219" s="45">
        <v>531.4</v>
      </c>
      <c r="S219" s="45">
        <v>533.79999999999995</v>
      </c>
      <c r="T219" s="45">
        <v>534.9</v>
      </c>
      <c r="U219" s="45">
        <v>152.6</v>
      </c>
      <c r="V219" s="45"/>
      <c r="W219" s="45"/>
      <c r="X219" s="45">
        <v>154</v>
      </c>
      <c r="Y219" s="45">
        <v>155</v>
      </c>
      <c r="Z219" s="45">
        <v>316.39999999999998</v>
      </c>
      <c r="AA219" s="45">
        <v>316.5</v>
      </c>
      <c r="AB219" s="45"/>
      <c r="AC219" s="45"/>
      <c r="AD219" s="45">
        <v>320.7</v>
      </c>
      <c r="AE219" s="45">
        <v>454.3</v>
      </c>
      <c r="AF219" s="45">
        <v>445.1</v>
      </c>
      <c r="AG219" s="45">
        <v>445.3</v>
      </c>
      <c r="AH219" s="45"/>
      <c r="AI219" s="45"/>
      <c r="AJ219" s="45">
        <v>235.7</v>
      </c>
      <c r="AK219" s="45">
        <v>268.7</v>
      </c>
      <c r="AL219" s="45">
        <v>270.5</v>
      </c>
      <c r="AM219" s="45">
        <v>386.3</v>
      </c>
      <c r="AN219" s="45"/>
      <c r="AO219" s="45"/>
      <c r="AP219" s="45">
        <v>389.4</v>
      </c>
      <c r="AQ219" s="45">
        <v>392.1</v>
      </c>
      <c r="AR219" s="45">
        <v>390</v>
      </c>
    </row>
    <row r="220" spans="1:44" ht="15.95" thickBot="1">
      <c r="A220" s="46" t="s">
        <v>140</v>
      </c>
      <c r="B220" s="48">
        <v>275</v>
      </c>
      <c r="C220" s="48">
        <v>283.10000000000002</v>
      </c>
      <c r="D220" s="48"/>
      <c r="E220" s="48"/>
      <c r="F220" s="48">
        <v>285.7</v>
      </c>
      <c r="G220" s="48">
        <v>20.5</v>
      </c>
      <c r="H220" s="48">
        <v>22.7</v>
      </c>
      <c r="I220" s="48">
        <v>23.4</v>
      </c>
      <c r="J220" s="48"/>
      <c r="K220" s="48"/>
      <c r="L220" s="48">
        <v>9.6</v>
      </c>
      <c r="M220" s="48">
        <v>9.8000000000000007</v>
      </c>
      <c r="N220" s="48">
        <v>9.8000000000000007</v>
      </c>
      <c r="O220" s="48">
        <v>51.2</v>
      </c>
      <c r="P220" s="48"/>
      <c r="Q220" s="48"/>
      <c r="R220" s="48">
        <v>51.7</v>
      </c>
      <c r="S220" s="48">
        <v>51.6</v>
      </c>
      <c r="T220" s="48">
        <v>52.2</v>
      </c>
      <c r="U220" s="48">
        <v>11.3</v>
      </c>
      <c r="V220" s="48"/>
      <c r="W220" s="48"/>
      <c r="X220" s="48">
        <v>11.4</v>
      </c>
      <c r="Y220" s="48">
        <v>11.3</v>
      </c>
      <c r="Z220" s="48">
        <v>19.3</v>
      </c>
      <c r="AA220" s="48">
        <v>20.2</v>
      </c>
      <c r="AB220" s="48"/>
      <c r="AC220" s="48"/>
      <c r="AD220" s="48">
        <v>20</v>
      </c>
      <c r="AE220" s="48">
        <v>28.6</v>
      </c>
      <c r="AF220" s="48">
        <v>28.6</v>
      </c>
      <c r="AG220" s="48">
        <v>28.9</v>
      </c>
      <c r="AH220" s="48"/>
      <c r="AI220" s="48"/>
      <c r="AJ220" s="48">
        <v>34.700000000000003</v>
      </c>
      <c r="AK220" s="48">
        <v>37.799999999999997</v>
      </c>
      <c r="AL220" s="48">
        <v>37.700000000000003</v>
      </c>
      <c r="AM220" s="48">
        <v>67.3</v>
      </c>
      <c r="AN220" s="48"/>
      <c r="AO220" s="48"/>
      <c r="AP220" s="48">
        <v>67</v>
      </c>
      <c r="AQ220" s="48">
        <v>67</v>
      </c>
      <c r="AR220" s="48">
        <v>66.8</v>
      </c>
    </row>
    <row r="221" spans="1:44" ht="15.95" thickBot="1">
      <c r="A221" s="42"/>
      <c r="B221" s="219"/>
      <c r="C221" s="220"/>
      <c r="D221" s="220"/>
      <c r="E221" s="220"/>
      <c r="F221" s="220"/>
      <c r="G221" s="220"/>
      <c r="H221" s="220"/>
      <c r="I221" s="220"/>
      <c r="J221" s="220"/>
      <c r="K221" s="220"/>
      <c r="L221" s="220"/>
      <c r="M221" s="220"/>
      <c r="N221" s="220"/>
      <c r="O221" s="219"/>
      <c r="P221" s="220"/>
      <c r="Q221" s="220"/>
      <c r="R221" s="220"/>
      <c r="S221" s="220"/>
      <c r="T221" s="220"/>
      <c r="U221" s="220"/>
      <c r="V221" s="220"/>
      <c r="W221" s="220"/>
      <c r="X221" s="220"/>
      <c r="Y221" s="220"/>
      <c r="Z221" s="220"/>
      <c r="AA221" s="220"/>
      <c r="AB221" s="220"/>
      <c r="AC221" s="220"/>
      <c r="AD221" s="221"/>
      <c r="AE221" s="222"/>
      <c r="AF221" s="223"/>
      <c r="AG221" s="223"/>
      <c r="AH221" s="223"/>
      <c r="AI221" s="223"/>
      <c r="AJ221" s="223"/>
      <c r="AK221" s="223"/>
      <c r="AL221" s="223"/>
      <c r="AM221" s="223"/>
      <c r="AN221" s="223"/>
      <c r="AO221" s="223"/>
      <c r="AP221" s="223"/>
      <c r="AQ221" s="223"/>
      <c r="AR221" s="224"/>
    </row>
    <row r="222" spans="1:44" ht="15.95" thickBot="1">
      <c r="A222" s="46" t="s">
        <v>164</v>
      </c>
      <c r="B222" s="48">
        <v>855.3</v>
      </c>
      <c r="C222" s="48">
        <v>900.2</v>
      </c>
      <c r="D222" s="48"/>
      <c r="E222" s="48"/>
      <c r="F222" s="48">
        <v>902.3</v>
      </c>
      <c r="G222" s="48">
        <v>28.1</v>
      </c>
      <c r="H222" s="48">
        <v>28.9</v>
      </c>
      <c r="I222" s="48">
        <v>30.7</v>
      </c>
      <c r="J222" s="48"/>
      <c r="K222" s="48"/>
      <c r="L222" s="48">
        <v>75.599999999999994</v>
      </c>
      <c r="M222" s="48">
        <v>79.599999999999994</v>
      </c>
      <c r="N222" s="48">
        <v>80.400000000000006</v>
      </c>
      <c r="O222" s="48">
        <v>170.3</v>
      </c>
      <c r="P222" s="48"/>
      <c r="Q222" s="48"/>
      <c r="R222" s="48">
        <v>180</v>
      </c>
      <c r="S222" s="48">
        <v>183.3</v>
      </c>
      <c r="T222" s="48">
        <v>183.8</v>
      </c>
      <c r="U222" s="48">
        <v>44.8</v>
      </c>
      <c r="V222" s="48"/>
      <c r="W222" s="48"/>
      <c r="X222" s="48">
        <v>44.7</v>
      </c>
      <c r="Y222" s="48">
        <v>44.7</v>
      </c>
      <c r="Z222" s="48">
        <v>124.3</v>
      </c>
      <c r="AA222" s="48">
        <v>132.80000000000001</v>
      </c>
      <c r="AB222" s="48"/>
      <c r="AC222" s="48"/>
      <c r="AD222" s="48">
        <v>133</v>
      </c>
      <c r="AE222" s="48">
        <v>112.6</v>
      </c>
      <c r="AF222" s="48">
        <v>116.1</v>
      </c>
      <c r="AG222" s="48">
        <v>116.7</v>
      </c>
      <c r="AH222" s="48"/>
      <c r="AI222" s="48"/>
      <c r="AJ222" s="48">
        <v>71.7</v>
      </c>
      <c r="AK222" s="48">
        <v>82.4</v>
      </c>
      <c r="AL222" s="48">
        <v>83.4</v>
      </c>
      <c r="AM222" s="48">
        <v>196.1</v>
      </c>
      <c r="AN222" s="48"/>
      <c r="AO222" s="48"/>
      <c r="AP222" s="48">
        <v>193.8</v>
      </c>
      <c r="AQ222" s="48">
        <v>194</v>
      </c>
      <c r="AR222" s="48">
        <v>194</v>
      </c>
    </row>
    <row r="223" spans="1:44" ht="15.95" thickBot="1">
      <c r="A223" t="s">
        <v>249</v>
      </c>
      <c r="B223" s="45">
        <v>35</v>
      </c>
      <c r="C223" s="45">
        <v>34.700000000000003</v>
      </c>
      <c r="D223" s="45"/>
      <c r="E223" s="45"/>
      <c r="F223" s="45">
        <v>34.9</v>
      </c>
      <c r="G223" s="45">
        <v>2.8</v>
      </c>
      <c r="H223" s="45">
        <v>2.2999999999999998</v>
      </c>
      <c r="I223" s="45">
        <v>2.2999999999999998</v>
      </c>
      <c r="J223" s="45"/>
      <c r="K223" s="45"/>
      <c r="L223" s="45" t="s">
        <v>166</v>
      </c>
      <c r="M223" s="45" t="s">
        <v>166</v>
      </c>
      <c r="N223" s="45" t="s">
        <v>166</v>
      </c>
      <c r="O223" s="45">
        <v>6.2</v>
      </c>
      <c r="P223" s="45"/>
      <c r="Q223" s="45"/>
      <c r="R223" s="45">
        <v>6.4</v>
      </c>
      <c r="S223" s="45">
        <v>6.4</v>
      </c>
      <c r="T223" s="45">
        <v>6.5</v>
      </c>
      <c r="U223" s="45" t="s">
        <v>166</v>
      </c>
      <c r="V223" s="45"/>
      <c r="W223" s="45"/>
      <c r="X223" s="45" t="s">
        <v>166</v>
      </c>
      <c r="Y223" s="45" t="s">
        <v>166</v>
      </c>
      <c r="Z223" s="45" t="s">
        <v>166</v>
      </c>
      <c r="AA223" s="45" t="s">
        <v>166</v>
      </c>
      <c r="AB223" s="45"/>
      <c r="AC223" s="45"/>
      <c r="AD223" s="45" t="s">
        <v>166</v>
      </c>
      <c r="AE223" s="45">
        <v>2.2000000000000002</v>
      </c>
      <c r="AF223" s="45">
        <v>2.2999999999999998</v>
      </c>
      <c r="AG223" s="45">
        <v>2.2999999999999998</v>
      </c>
      <c r="AH223" s="45"/>
      <c r="AI223" s="45"/>
      <c r="AJ223" s="45">
        <v>5.3</v>
      </c>
      <c r="AK223" s="45">
        <v>6.1</v>
      </c>
      <c r="AL223" s="45">
        <v>6.1</v>
      </c>
      <c r="AM223" s="45">
        <v>10.7</v>
      </c>
      <c r="AN223" s="45"/>
      <c r="AO223" s="45"/>
      <c r="AP223" s="45">
        <v>10.8</v>
      </c>
      <c r="AQ223" s="45">
        <v>10.6</v>
      </c>
      <c r="AR223" s="45">
        <v>10.7</v>
      </c>
    </row>
    <row r="224" spans="1:44">
      <c r="A224" s="315" t="s">
        <v>250</v>
      </c>
      <c r="B224" s="315"/>
      <c r="C224" s="315"/>
      <c r="D224" s="315"/>
      <c r="E224" s="315"/>
      <c r="F224" s="315"/>
      <c r="G224" s="315"/>
      <c r="H224" s="315"/>
      <c r="I224" s="315"/>
      <c r="J224" s="315"/>
      <c r="K224" s="315"/>
      <c r="L224" s="315"/>
      <c r="M224" s="315"/>
      <c r="N224" s="315"/>
    </row>
    <row r="225" spans="1:14">
      <c r="A225" s="309" t="s">
        <v>251</v>
      </c>
      <c r="B225" s="309"/>
      <c r="C225" s="309"/>
      <c r="D225" s="309"/>
      <c r="E225" s="309"/>
      <c r="F225" s="309"/>
      <c r="G225" s="309"/>
      <c r="H225" s="309"/>
      <c r="I225" s="309"/>
      <c r="J225" s="309"/>
      <c r="K225" s="309"/>
      <c r="L225" s="309"/>
      <c r="M225" s="309"/>
      <c r="N225" s="309"/>
    </row>
    <row r="226" spans="1:14">
      <c r="A226" s="309" t="s">
        <v>252</v>
      </c>
      <c r="B226" s="309"/>
      <c r="C226" s="309"/>
      <c r="D226" s="309"/>
      <c r="E226" s="309"/>
      <c r="F226" s="309"/>
      <c r="G226" s="309"/>
      <c r="H226" s="309"/>
      <c r="I226" s="309"/>
      <c r="J226" s="309"/>
      <c r="K226" s="309"/>
      <c r="L226" s="309"/>
      <c r="M226" s="309"/>
      <c r="N226" s="309"/>
    </row>
    <row r="227" spans="1:14" ht="30" customHeight="1">
      <c r="A227" s="310" t="s">
        <v>253</v>
      </c>
      <c r="B227" s="310"/>
      <c r="C227" s="310"/>
      <c r="D227" s="310"/>
      <c r="E227" s="310"/>
      <c r="F227" s="310"/>
      <c r="G227" s="310"/>
      <c r="H227" s="310"/>
      <c r="I227" s="310"/>
      <c r="J227" s="310"/>
      <c r="K227" s="310"/>
      <c r="L227" s="310"/>
      <c r="M227" s="310"/>
      <c r="N227" s="310"/>
    </row>
    <row r="228" spans="1:14">
      <c r="A228" s="309" t="s">
        <v>254</v>
      </c>
      <c r="B228" s="309"/>
      <c r="C228" s="309"/>
      <c r="D228" s="309"/>
      <c r="E228" s="309"/>
      <c r="F228" s="309"/>
      <c r="G228" s="309"/>
      <c r="H228" s="309"/>
      <c r="I228" s="309"/>
      <c r="J228" s="309"/>
      <c r="K228" s="309"/>
      <c r="L228" s="309"/>
      <c r="M228" s="309"/>
      <c r="N228" s="309"/>
    </row>
    <row r="229" spans="1:14" ht="15.95" thickBot="1">
      <c r="A229" s="311" t="s">
        <v>255</v>
      </c>
      <c r="B229" s="311"/>
      <c r="C229" s="311"/>
      <c r="D229" s="311"/>
      <c r="E229" s="311"/>
      <c r="F229" s="311"/>
      <c r="G229" s="311"/>
      <c r="H229" s="311"/>
      <c r="I229" s="311"/>
      <c r="J229" s="311"/>
      <c r="K229" s="311"/>
      <c r="L229" s="311"/>
      <c r="M229" s="311"/>
      <c r="N229" s="311"/>
    </row>
    <row r="230" spans="1:14" ht="25.5" customHeight="1" thickBot="1">
      <c r="A230" s="312" t="s">
        <v>256</v>
      </c>
      <c r="B230" s="312"/>
      <c r="C230" s="312"/>
      <c r="D230" s="312"/>
      <c r="E230" s="312"/>
      <c r="F230" s="312"/>
      <c r="G230" s="312"/>
      <c r="H230" s="312"/>
      <c r="I230" s="312"/>
      <c r="J230" s="312"/>
      <c r="K230" s="312"/>
      <c r="L230" s="312"/>
      <c r="M230" s="312"/>
      <c r="N230" s="312"/>
    </row>
    <row r="233" spans="1:14" ht="15.95" thickBot="1">
      <c r="A233" s="301" t="s">
        <v>17</v>
      </c>
      <c r="B233" s="307" t="s">
        <v>243</v>
      </c>
      <c r="C233" s="307"/>
      <c r="D233" s="307"/>
      <c r="E233" s="307"/>
      <c r="F233" s="307"/>
      <c r="G233" s="307" t="s">
        <v>244</v>
      </c>
      <c r="H233" s="307"/>
      <c r="I233" s="307"/>
      <c r="J233" s="216"/>
      <c r="K233" s="216"/>
      <c r="L233" s="307" t="s">
        <v>157</v>
      </c>
      <c r="M233" s="307"/>
      <c r="N233" s="307"/>
    </row>
    <row r="234" spans="1:14" ht="15.95" thickBot="1">
      <c r="A234" s="301"/>
      <c r="B234" s="30" t="s">
        <v>79</v>
      </c>
      <c r="C234" s="30" t="s">
        <v>81</v>
      </c>
      <c r="D234" s="30"/>
      <c r="E234" s="30"/>
      <c r="F234" s="30" t="s">
        <v>79</v>
      </c>
      <c r="G234" s="30" t="s">
        <v>79</v>
      </c>
      <c r="H234" s="30" t="s">
        <v>80</v>
      </c>
      <c r="I234" s="30" t="s">
        <v>79</v>
      </c>
      <c r="J234" s="30"/>
      <c r="K234" s="30"/>
      <c r="L234" s="30" t="s">
        <v>79</v>
      </c>
      <c r="M234" s="30" t="s">
        <v>80</v>
      </c>
      <c r="N234" s="30" t="s">
        <v>81</v>
      </c>
    </row>
    <row r="235" spans="1:14" ht="17.100000000000001" thickBot="1">
      <c r="A235" s="301"/>
      <c r="B235" s="39">
        <v>2021</v>
      </c>
      <c r="C235" s="39">
        <v>2022</v>
      </c>
      <c r="D235" s="39"/>
      <c r="E235" s="39"/>
      <c r="F235" s="41" t="s">
        <v>84</v>
      </c>
      <c r="G235" s="39">
        <v>2021</v>
      </c>
      <c r="H235" s="39">
        <v>2021</v>
      </c>
      <c r="I235" s="41" t="s">
        <v>84</v>
      </c>
      <c r="J235" s="41"/>
      <c r="K235" s="41"/>
      <c r="L235" s="39">
        <v>2021</v>
      </c>
      <c r="M235" s="39">
        <v>2021</v>
      </c>
      <c r="N235" s="39">
        <v>2022</v>
      </c>
    </row>
    <row r="236" spans="1:14" ht="15.95" thickBot="1">
      <c r="A236" s="42" t="s">
        <v>90</v>
      </c>
      <c r="B236" s="45">
        <v>239.8</v>
      </c>
      <c r="C236" s="45">
        <v>238.9</v>
      </c>
      <c r="D236" s="45"/>
      <c r="E236" s="45"/>
      <c r="F236" s="45">
        <v>238.7</v>
      </c>
      <c r="G236" s="45">
        <v>183.1</v>
      </c>
      <c r="H236" s="45">
        <v>193.6</v>
      </c>
      <c r="I236" s="45">
        <v>192.6</v>
      </c>
      <c r="J236" s="45"/>
      <c r="K236" s="45"/>
      <c r="L236" s="45">
        <v>385.3</v>
      </c>
      <c r="M236" s="45">
        <v>387.2</v>
      </c>
      <c r="N236" s="45">
        <v>386.8</v>
      </c>
    </row>
    <row r="237" spans="1:14" ht="15.95" thickBot="1">
      <c r="A237" s="46" t="s">
        <v>91</v>
      </c>
      <c r="B237" s="48">
        <v>50.5</v>
      </c>
      <c r="C237" s="48">
        <v>50.5</v>
      </c>
      <c r="D237" s="48"/>
      <c r="E237" s="48"/>
      <c r="F237" s="48">
        <v>50</v>
      </c>
      <c r="G237" s="48">
        <v>30.2</v>
      </c>
      <c r="H237" s="48">
        <v>32.5</v>
      </c>
      <c r="I237" s="48">
        <v>33.200000000000003</v>
      </c>
      <c r="J237" s="48"/>
      <c r="K237" s="48"/>
      <c r="L237" s="48">
        <v>76.900000000000006</v>
      </c>
      <c r="M237" s="48">
        <v>77.599999999999994</v>
      </c>
      <c r="N237" s="48">
        <v>77.400000000000006</v>
      </c>
    </row>
    <row r="238" spans="1:14" ht="15.95" thickBot="1">
      <c r="A238" s="42" t="s">
        <v>92</v>
      </c>
      <c r="B238" s="45">
        <v>460.3</v>
      </c>
      <c r="C238" s="45">
        <v>470.1</v>
      </c>
      <c r="D238" s="45"/>
      <c r="E238" s="45"/>
      <c r="F238" s="45">
        <v>473.1</v>
      </c>
      <c r="G238" s="45">
        <v>283.5</v>
      </c>
      <c r="H238" s="45">
        <v>322.2</v>
      </c>
      <c r="I238" s="45">
        <v>326.60000000000002</v>
      </c>
      <c r="J238" s="45"/>
      <c r="K238" s="45"/>
      <c r="L238" s="45">
        <v>400.5</v>
      </c>
      <c r="M238" s="45">
        <v>405.8</v>
      </c>
      <c r="N238" s="45">
        <v>406.6</v>
      </c>
    </row>
    <row r="239" spans="1:14" ht="15.95" thickBot="1">
      <c r="A239" s="46" t="s">
        <v>93</v>
      </c>
      <c r="B239" s="48">
        <v>194.1</v>
      </c>
      <c r="C239" s="48">
        <v>194.7</v>
      </c>
      <c r="D239" s="48"/>
      <c r="E239" s="48"/>
      <c r="F239" s="48">
        <v>195.3</v>
      </c>
      <c r="G239" s="48">
        <v>110</v>
      </c>
      <c r="H239" s="48">
        <v>120.6</v>
      </c>
      <c r="I239" s="48">
        <v>120.9</v>
      </c>
      <c r="J239" s="48"/>
      <c r="K239" s="48"/>
      <c r="L239" s="48">
        <v>206.3</v>
      </c>
      <c r="M239" s="48">
        <v>208.9</v>
      </c>
      <c r="N239" s="48">
        <v>208.9</v>
      </c>
    </row>
    <row r="240" spans="1:14" ht="15.95" thickBot="1">
      <c r="A240" s="42" t="s">
        <v>94</v>
      </c>
      <c r="B240" s="217">
        <v>2762</v>
      </c>
      <c r="C240" s="217">
        <v>2864</v>
      </c>
      <c r="D240" s="217"/>
      <c r="E240" s="217"/>
      <c r="F240" s="217">
        <v>2883.9</v>
      </c>
      <c r="G240" s="217">
        <v>1394</v>
      </c>
      <c r="H240" s="217">
        <v>1812.4</v>
      </c>
      <c r="I240" s="217">
        <v>1847.3</v>
      </c>
      <c r="J240" s="217"/>
      <c r="K240" s="217"/>
      <c r="L240" s="217">
        <v>2419.6</v>
      </c>
      <c r="M240" s="217">
        <v>2502.9</v>
      </c>
      <c r="N240" s="217">
        <v>2503.6</v>
      </c>
    </row>
    <row r="241" spans="1:14" ht="15.95" thickBot="1">
      <c r="A241" s="42" t="s">
        <v>95</v>
      </c>
      <c r="B241" s="45">
        <v>347.3</v>
      </c>
      <c r="C241" s="45">
        <v>348.6</v>
      </c>
      <c r="D241" s="45"/>
      <c r="E241" s="45"/>
      <c r="F241" s="45">
        <v>349.2</v>
      </c>
      <c r="G241" s="45">
        <v>277.8</v>
      </c>
      <c r="H241" s="45">
        <v>331.3</v>
      </c>
      <c r="I241" s="45">
        <v>330.5</v>
      </c>
      <c r="J241" s="45"/>
      <c r="K241" s="45"/>
      <c r="L241" s="45">
        <v>432</v>
      </c>
      <c r="M241" s="45">
        <v>443.9</v>
      </c>
      <c r="N241" s="45">
        <v>444</v>
      </c>
    </row>
    <row r="242" spans="1:14" ht="15.95" thickBot="1">
      <c r="A242" s="46" t="s">
        <v>96</v>
      </c>
      <c r="B242" s="48">
        <v>329.6</v>
      </c>
      <c r="C242" s="48">
        <v>334.3</v>
      </c>
      <c r="D242" s="48"/>
      <c r="E242" s="48"/>
      <c r="F242" s="48">
        <v>336.2</v>
      </c>
      <c r="G242" s="48">
        <v>122.7</v>
      </c>
      <c r="H242" s="48">
        <v>142.6</v>
      </c>
      <c r="I242" s="48">
        <v>143.1</v>
      </c>
      <c r="J242" s="48"/>
      <c r="K242" s="48"/>
      <c r="L242" s="48">
        <v>221.4</v>
      </c>
      <c r="M242" s="48">
        <v>225.3</v>
      </c>
      <c r="N242" s="48">
        <v>226.2</v>
      </c>
    </row>
    <row r="243" spans="1:14" ht="15.95" thickBot="1">
      <c r="A243" s="42" t="s">
        <v>97</v>
      </c>
      <c r="B243" s="45">
        <v>78.099999999999994</v>
      </c>
      <c r="C243" s="45">
        <v>76.099999999999994</v>
      </c>
      <c r="D243" s="45"/>
      <c r="E243" s="45"/>
      <c r="F243" s="45">
        <v>76.3</v>
      </c>
      <c r="G243" s="45">
        <v>43.5</v>
      </c>
      <c r="H243" s="45">
        <v>47.3</v>
      </c>
      <c r="I243" s="45">
        <v>46.5</v>
      </c>
      <c r="J243" s="45"/>
      <c r="K243" s="45"/>
      <c r="L243" s="45">
        <v>65.599999999999994</v>
      </c>
      <c r="M243" s="45">
        <v>65.900000000000006</v>
      </c>
      <c r="N243" s="45">
        <v>65.8</v>
      </c>
    </row>
    <row r="244" spans="1:14" ht="15.95" thickBot="1">
      <c r="A244" s="46" t="s">
        <v>98</v>
      </c>
      <c r="B244" s="48">
        <v>120.4</v>
      </c>
      <c r="C244" s="48">
        <v>119.7</v>
      </c>
      <c r="D244" s="48"/>
      <c r="E244" s="48"/>
      <c r="F244" s="48">
        <v>120.3</v>
      </c>
      <c r="G244" s="48">
        <v>38.9</v>
      </c>
      <c r="H244" s="48">
        <v>62.3</v>
      </c>
      <c r="I244" s="48">
        <v>61.9</v>
      </c>
      <c r="J244" s="48"/>
      <c r="K244" s="48"/>
      <c r="L244" s="48">
        <v>240.6</v>
      </c>
      <c r="M244" s="48">
        <v>241.1</v>
      </c>
      <c r="N244" s="48">
        <v>240.6</v>
      </c>
    </row>
    <row r="245" spans="1:14" ht="15.95" thickBot="1">
      <c r="A245" s="42" t="s">
        <v>99</v>
      </c>
      <c r="B245" s="217">
        <v>1327.6</v>
      </c>
      <c r="C245" s="217">
        <v>1351.1</v>
      </c>
      <c r="D245" s="217"/>
      <c r="E245" s="217"/>
      <c r="F245" s="217">
        <v>1354.7</v>
      </c>
      <c r="G245" s="217">
        <v>1036.8</v>
      </c>
      <c r="H245" s="217">
        <v>1204.5999999999999</v>
      </c>
      <c r="I245" s="217">
        <v>1214</v>
      </c>
      <c r="J245" s="217"/>
      <c r="K245" s="217"/>
      <c r="L245" s="217">
        <v>1090.2</v>
      </c>
      <c r="M245" s="217">
        <v>1094.9000000000001</v>
      </c>
      <c r="N245" s="217">
        <v>1096.2</v>
      </c>
    </row>
    <row r="246" spans="1:14" ht="15.95" thickBot="1">
      <c r="A246" s="42" t="s">
        <v>100</v>
      </c>
      <c r="B246" s="45">
        <v>593.9</v>
      </c>
      <c r="C246" s="45">
        <v>621.79999999999995</v>
      </c>
      <c r="D246" s="45"/>
      <c r="E246" s="45"/>
      <c r="F246" s="45">
        <v>623</v>
      </c>
      <c r="G246" s="45">
        <v>435.1</v>
      </c>
      <c r="H246" s="45">
        <v>470.9</v>
      </c>
      <c r="I246" s="45">
        <v>478.9</v>
      </c>
      <c r="J246" s="45"/>
      <c r="K246" s="45"/>
      <c r="L246" s="45">
        <v>666.2</v>
      </c>
      <c r="M246" s="45">
        <v>669.4</v>
      </c>
      <c r="N246" s="45">
        <v>669.9</v>
      </c>
    </row>
    <row r="247" spans="1:14" ht="15.95" thickBot="1">
      <c r="A247" s="46" t="s">
        <v>101</v>
      </c>
      <c r="B247" s="48">
        <v>83.8</v>
      </c>
      <c r="C247" s="48">
        <v>84.7</v>
      </c>
      <c r="D247" s="48"/>
      <c r="E247" s="48"/>
      <c r="F247" s="48">
        <v>84.7</v>
      </c>
      <c r="G247" s="48">
        <v>77.7</v>
      </c>
      <c r="H247" s="48">
        <v>104.6</v>
      </c>
      <c r="I247" s="48">
        <v>105.2</v>
      </c>
      <c r="J247" s="48"/>
      <c r="K247" s="48"/>
      <c r="L247" s="48">
        <v>118.2</v>
      </c>
      <c r="M247" s="48">
        <v>119.3</v>
      </c>
      <c r="N247" s="48">
        <v>119.7</v>
      </c>
    </row>
    <row r="248" spans="1:14" ht="15.95" thickBot="1">
      <c r="A248" s="42" t="s">
        <v>102</v>
      </c>
      <c r="B248" s="45">
        <v>115.8</v>
      </c>
      <c r="C248" s="45">
        <v>118.5</v>
      </c>
      <c r="D248" s="45"/>
      <c r="E248" s="45"/>
      <c r="F248" s="45">
        <v>117.2</v>
      </c>
      <c r="G248" s="45">
        <v>80.5</v>
      </c>
      <c r="H248" s="45">
        <v>86.9</v>
      </c>
      <c r="I248" s="45">
        <v>86.7</v>
      </c>
      <c r="J248" s="45"/>
      <c r="K248" s="45"/>
      <c r="L248" s="45">
        <v>123.5</v>
      </c>
      <c r="M248" s="45">
        <v>126.5</v>
      </c>
      <c r="N248" s="45">
        <v>128.9</v>
      </c>
    </row>
    <row r="249" spans="1:14" ht="15.95" thickBot="1">
      <c r="A249" s="46" t="s">
        <v>103</v>
      </c>
      <c r="B249" s="48">
        <v>902.3</v>
      </c>
      <c r="C249" s="48">
        <v>904</v>
      </c>
      <c r="D249" s="48"/>
      <c r="E249" s="48"/>
      <c r="F249" s="48">
        <v>908.3</v>
      </c>
      <c r="G249" s="48">
        <v>455.5</v>
      </c>
      <c r="H249" s="48">
        <v>546.70000000000005</v>
      </c>
      <c r="I249" s="48">
        <v>552.1</v>
      </c>
      <c r="J249" s="48"/>
      <c r="K249" s="48"/>
      <c r="L249" s="48">
        <v>768.1</v>
      </c>
      <c r="M249" s="48">
        <v>791.1</v>
      </c>
      <c r="N249" s="48">
        <v>792.7</v>
      </c>
    </row>
    <row r="250" spans="1:14" ht="15.95" thickBot="1">
      <c r="A250" s="42" t="s">
        <v>104</v>
      </c>
      <c r="B250" s="45">
        <v>466.4</v>
      </c>
      <c r="C250" s="45">
        <v>461.1</v>
      </c>
      <c r="D250" s="45"/>
      <c r="E250" s="45"/>
      <c r="F250" s="45">
        <v>460.1</v>
      </c>
      <c r="G250" s="45">
        <v>271.3</v>
      </c>
      <c r="H250" s="45">
        <v>297.89999999999998</v>
      </c>
      <c r="I250" s="45">
        <v>297.10000000000002</v>
      </c>
      <c r="J250" s="45"/>
      <c r="K250" s="45"/>
      <c r="L250" s="45">
        <v>400.6</v>
      </c>
      <c r="M250" s="45">
        <v>419</v>
      </c>
      <c r="N250" s="45">
        <v>417.7</v>
      </c>
    </row>
    <row r="251" spans="1:14" ht="15.95" thickBot="1">
      <c r="A251" s="42" t="s">
        <v>105</v>
      </c>
      <c r="B251" s="45">
        <v>227</v>
      </c>
      <c r="C251" s="45">
        <v>224.9</v>
      </c>
      <c r="D251" s="45"/>
      <c r="E251" s="45"/>
      <c r="F251" s="45">
        <v>224.6</v>
      </c>
      <c r="G251" s="45">
        <v>122.3</v>
      </c>
      <c r="H251" s="45">
        <v>135</v>
      </c>
      <c r="I251" s="45">
        <v>140</v>
      </c>
      <c r="J251" s="45"/>
      <c r="K251" s="45"/>
      <c r="L251" s="45">
        <v>250.6</v>
      </c>
      <c r="M251" s="45">
        <v>256.3</v>
      </c>
      <c r="N251" s="45">
        <v>256.39999999999998</v>
      </c>
    </row>
    <row r="252" spans="1:14" ht="15.95" thickBot="1">
      <c r="A252" s="46" t="s">
        <v>106</v>
      </c>
      <c r="B252" s="48">
        <v>198.8</v>
      </c>
      <c r="C252" s="48">
        <v>196.2</v>
      </c>
      <c r="D252" s="48"/>
      <c r="E252" s="48"/>
      <c r="F252" s="48">
        <v>196.3</v>
      </c>
      <c r="G252" s="48">
        <v>115.1</v>
      </c>
      <c r="H252" s="48">
        <v>124</v>
      </c>
      <c r="I252" s="48">
        <v>124.4</v>
      </c>
      <c r="J252" s="48"/>
      <c r="K252" s="48"/>
      <c r="L252" s="48">
        <v>248.2</v>
      </c>
      <c r="M252" s="48">
        <v>247.2</v>
      </c>
      <c r="N252" s="48">
        <v>250.5</v>
      </c>
    </row>
    <row r="253" spans="1:14" ht="15.95" thickBot="1">
      <c r="A253" s="42" t="s">
        <v>107</v>
      </c>
      <c r="B253" s="45">
        <v>278.7</v>
      </c>
      <c r="C253" s="45">
        <v>283.39999999999998</v>
      </c>
      <c r="D253" s="45"/>
      <c r="E253" s="45"/>
      <c r="F253" s="45">
        <v>283.10000000000002</v>
      </c>
      <c r="G253" s="45">
        <v>173</v>
      </c>
      <c r="H253" s="45">
        <v>194.6</v>
      </c>
      <c r="I253" s="45">
        <v>196.8</v>
      </c>
      <c r="J253" s="45"/>
      <c r="K253" s="45"/>
      <c r="L253" s="45">
        <v>292</v>
      </c>
      <c r="M253" s="45">
        <v>298</v>
      </c>
      <c r="N253" s="45">
        <v>299.39999999999998</v>
      </c>
    </row>
    <row r="254" spans="1:14" ht="15.95" thickBot="1">
      <c r="A254" s="46" t="s">
        <v>108</v>
      </c>
      <c r="B254" s="48">
        <v>314.60000000000002</v>
      </c>
      <c r="C254" s="48">
        <v>315.89999999999998</v>
      </c>
      <c r="D254" s="48"/>
      <c r="E254" s="48"/>
      <c r="F254" s="48">
        <v>316.3</v>
      </c>
      <c r="G254" s="48">
        <v>191.6</v>
      </c>
      <c r="H254" s="48">
        <v>207.9</v>
      </c>
      <c r="I254" s="48">
        <v>210.2</v>
      </c>
      <c r="J254" s="48"/>
      <c r="K254" s="48"/>
      <c r="L254" s="48">
        <v>313.89999999999998</v>
      </c>
      <c r="M254" s="48">
        <v>309.3</v>
      </c>
      <c r="N254" s="48">
        <v>312.5</v>
      </c>
    </row>
    <row r="255" spans="1:14" ht="17.100000000000001" thickBot="1">
      <c r="A255" s="225" t="s">
        <v>257</v>
      </c>
      <c r="B255" s="45">
        <v>125.9</v>
      </c>
      <c r="C255" s="45">
        <v>124.5</v>
      </c>
      <c r="D255" s="45"/>
      <c r="E255" s="45"/>
      <c r="F255" s="45">
        <v>124.9</v>
      </c>
      <c r="G255" s="45">
        <v>57.1</v>
      </c>
      <c r="H255" s="45">
        <v>66</v>
      </c>
      <c r="I255" s="45">
        <v>68.099999999999994</v>
      </c>
      <c r="J255" s="45"/>
      <c r="K255" s="45"/>
      <c r="L255" s="45">
        <v>97.3</v>
      </c>
      <c r="M255" s="45">
        <v>97.4</v>
      </c>
      <c r="N255" s="45">
        <v>98.1</v>
      </c>
    </row>
    <row r="256" spans="1:14" ht="15.95" thickBot="1">
      <c r="A256" s="42" t="s">
        <v>110</v>
      </c>
      <c r="B256" s="45">
        <v>439.6</v>
      </c>
      <c r="C256" s="45">
        <v>434.5</v>
      </c>
      <c r="D256" s="45"/>
      <c r="E256" s="45"/>
      <c r="F256" s="45">
        <v>439.9</v>
      </c>
      <c r="G256" s="45">
        <v>215.5</v>
      </c>
      <c r="H256" s="45">
        <v>245.7</v>
      </c>
      <c r="I256" s="45">
        <v>248.9</v>
      </c>
      <c r="J256" s="45"/>
      <c r="K256" s="45"/>
      <c r="L256" s="45">
        <v>493.9</v>
      </c>
      <c r="M256" s="45">
        <v>511.7</v>
      </c>
      <c r="N256" s="45">
        <v>513.9</v>
      </c>
    </row>
    <row r="257" spans="1:14" ht="15.95" thickBot="1">
      <c r="A257" s="46" t="s">
        <v>111</v>
      </c>
      <c r="B257" s="48">
        <v>781.8</v>
      </c>
      <c r="C257" s="48">
        <v>802.1</v>
      </c>
      <c r="D257" s="48"/>
      <c r="E257" s="48"/>
      <c r="F257" s="48">
        <v>803.7</v>
      </c>
      <c r="G257" s="48">
        <v>266.2</v>
      </c>
      <c r="H257" s="48">
        <v>328.5</v>
      </c>
      <c r="I257" s="48">
        <v>337.8</v>
      </c>
      <c r="J257" s="48"/>
      <c r="K257" s="48"/>
      <c r="L257" s="48">
        <v>428.9</v>
      </c>
      <c r="M257" s="48">
        <v>440.2</v>
      </c>
      <c r="N257" s="48">
        <v>440.2</v>
      </c>
    </row>
    <row r="258" spans="1:14" ht="15.95" thickBot="1">
      <c r="A258" s="42" t="s">
        <v>112</v>
      </c>
      <c r="B258" s="45">
        <v>652</v>
      </c>
      <c r="C258" s="45">
        <v>651.29999999999995</v>
      </c>
      <c r="D258" s="45"/>
      <c r="E258" s="45"/>
      <c r="F258" s="45">
        <v>648.1</v>
      </c>
      <c r="G258" s="45">
        <v>332.9</v>
      </c>
      <c r="H258" s="45">
        <v>393.3</v>
      </c>
      <c r="I258" s="45">
        <v>398.4</v>
      </c>
      <c r="J258" s="45"/>
      <c r="K258" s="45"/>
      <c r="L258" s="45">
        <v>567.9</v>
      </c>
      <c r="M258" s="45">
        <v>579.1</v>
      </c>
      <c r="N258" s="45">
        <v>581.20000000000005</v>
      </c>
    </row>
    <row r="259" spans="1:14" ht="15.95" thickBot="1">
      <c r="A259" s="46" t="s">
        <v>113</v>
      </c>
      <c r="B259" s="48">
        <v>543.1</v>
      </c>
      <c r="C259" s="48">
        <v>538.6</v>
      </c>
      <c r="D259" s="48"/>
      <c r="E259" s="48"/>
      <c r="F259" s="48">
        <v>542.4</v>
      </c>
      <c r="G259" s="48">
        <v>208.6</v>
      </c>
      <c r="H259" s="48">
        <v>244.3</v>
      </c>
      <c r="I259" s="48">
        <v>245.3</v>
      </c>
      <c r="J259" s="48"/>
      <c r="K259" s="48"/>
      <c r="L259" s="48">
        <v>399.7</v>
      </c>
      <c r="M259" s="48">
        <v>400.5</v>
      </c>
      <c r="N259" s="48">
        <v>401.3</v>
      </c>
    </row>
    <row r="260" spans="1:14" ht="15.95" thickBot="1">
      <c r="A260" s="42" t="s">
        <v>114</v>
      </c>
      <c r="B260" s="45">
        <v>139</v>
      </c>
      <c r="C260" s="45">
        <v>139.69999999999999</v>
      </c>
      <c r="D260" s="45"/>
      <c r="E260" s="45"/>
      <c r="F260" s="45">
        <v>140.1</v>
      </c>
      <c r="G260" s="45">
        <v>122.6</v>
      </c>
      <c r="H260" s="45">
        <v>131.4</v>
      </c>
      <c r="I260" s="45">
        <v>133.30000000000001</v>
      </c>
      <c r="J260" s="45"/>
      <c r="K260" s="45"/>
      <c r="L260" s="45">
        <v>233.6</v>
      </c>
      <c r="M260" s="45">
        <v>235.2</v>
      </c>
      <c r="N260" s="45">
        <v>234.9</v>
      </c>
    </row>
    <row r="261" spans="1:14" ht="15.95" thickBot="1">
      <c r="A261" s="42" t="s">
        <v>115</v>
      </c>
      <c r="B261" s="45">
        <v>478.4</v>
      </c>
      <c r="C261" s="45">
        <v>478</v>
      </c>
      <c r="D261" s="45"/>
      <c r="E261" s="45"/>
      <c r="F261" s="45">
        <v>478.2</v>
      </c>
      <c r="G261" s="45">
        <v>261.10000000000002</v>
      </c>
      <c r="H261" s="45">
        <v>293.2</v>
      </c>
      <c r="I261" s="45">
        <v>294.89999999999998</v>
      </c>
      <c r="J261" s="45"/>
      <c r="K261" s="45"/>
      <c r="L261" s="45">
        <v>421.3</v>
      </c>
      <c r="M261" s="45">
        <v>426.4</v>
      </c>
      <c r="N261" s="45">
        <v>426.5</v>
      </c>
    </row>
    <row r="262" spans="1:14" ht="15.95" thickBot="1">
      <c r="A262" s="46" t="s">
        <v>116</v>
      </c>
      <c r="B262" s="48">
        <v>79.5</v>
      </c>
      <c r="C262" s="48">
        <v>80.5</v>
      </c>
      <c r="D262" s="48"/>
      <c r="E262" s="48"/>
      <c r="F262" s="48">
        <v>81</v>
      </c>
      <c r="G262" s="48">
        <v>63.4</v>
      </c>
      <c r="H262" s="48">
        <v>68.7</v>
      </c>
      <c r="I262" s="48">
        <v>69.599999999999994</v>
      </c>
      <c r="J262" s="48"/>
      <c r="K262" s="48"/>
      <c r="L262" s="48">
        <v>89.5</v>
      </c>
      <c r="M262" s="48">
        <v>90.7</v>
      </c>
      <c r="N262" s="48">
        <v>91.2</v>
      </c>
    </row>
    <row r="263" spans="1:14" ht="15.95" thickBot="1">
      <c r="A263" s="42" t="s">
        <v>117</v>
      </c>
      <c r="B263" s="45">
        <v>155.80000000000001</v>
      </c>
      <c r="C263" s="45">
        <v>159</v>
      </c>
      <c r="D263" s="45"/>
      <c r="E263" s="45"/>
      <c r="F263" s="45">
        <v>159.19999999999999</v>
      </c>
      <c r="G263" s="45">
        <v>83.1</v>
      </c>
      <c r="H263" s="45">
        <v>88.3</v>
      </c>
      <c r="I263" s="45">
        <v>90</v>
      </c>
      <c r="J263" s="45"/>
      <c r="K263" s="45"/>
      <c r="L263" s="45">
        <v>169.2</v>
      </c>
      <c r="M263" s="45">
        <v>169.6</v>
      </c>
      <c r="N263" s="45">
        <v>166.9</v>
      </c>
    </row>
    <row r="264" spans="1:14" ht="15.95" thickBot="1">
      <c r="A264" s="46" t="s">
        <v>118</v>
      </c>
      <c r="B264" s="48">
        <v>146.80000000000001</v>
      </c>
      <c r="C264" s="48">
        <v>153.1</v>
      </c>
      <c r="D264" s="48"/>
      <c r="E264" s="48"/>
      <c r="F264" s="48">
        <v>152.1</v>
      </c>
      <c r="G264" s="48">
        <v>261.10000000000002</v>
      </c>
      <c r="H264" s="48">
        <v>324.5</v>
      </c>
      <c r="I264" s="48">
        <v>327.7</v>
      </c>
      <c r="J264" s="48"/>
      <c r="K264" s="48"/>
      <c r="L264" s="48">
        <v>157.4</v>
      </c>
      <c r="M264" s="48">
        <v>160</v>
      </c>
      <c r="N264" s="48">
        <v>160.4</v>
      </c>
    </row>
    <row r="265" spans="1:14" ht="15.95" thickBot="1">
      <c r="A265" s="42" t="s">
        <v>119</v>
      </c>
      <c r="B265" s="45">
        <v>117</v>
      </c>
      <c r="C265" s="45">
        <v>119.7</v>
      </c>
      <c r="D265" s="45"/>
      <c r="E265" s="45"/>
      <c r="F265" s="45">
        <v>121.5</v>
      </c>
      <c r="G265" s="45">
        <v>60.6</v>
      </c>
      <c r="H265" s="45">
        <v>66.8</v>
      </c>
      <c r="I265" s="45">
        <v>65.599999999999994</v>
      </c>
      <c r="J265" s="45"/>
      <c r="K265" s="45"/>
      <c r="L265" s="45">
        <v>83.9</v>
      </c>
      <c r="M265" s="45">
        <v>83.7</v>
      </c>
      <c r="N265" s="45">
        <v>85.4</v>
      </c>
    </row>
    <row r="266" spans="1:14" ht="15.95" thickBot="1">
      <c r="A266" s="42" t="s">
        <v>120</v>
      </c>
      <c r="B266" s="45">
        <v>683.4</v>
      </c>
      <c r="C266" s="45">
        <v>701.4</v>
      </c>
      <c r="D266" s="45"/>
      <c r="E266" s="45"/>
      <c r="F266" s="45">
        <v>705.7</v>
      </c>
      <c r="G266" s="45">
        <v>303.2</v>
      </c>
      <c r="H266" s="45">
        <v>360.7</v>
      </c>
      <c r="I266" s="45">
        <v>368.7</v>
      </c>
      <c r="J266" s="45"/>
      <c r="K266" s="45"/>
      <c r="L266" s="45">
        <v>565.70000000000005</v>
      </c>
      <c r="M266" s="45">
        <v>581.20000000000005</v>
      </c>
      <c r="N266" s="45">
        <v>581.20000000000005</v>
      </c>
    </row>
    <row r="267" spans="1:14" ht="15.95" thickBot="1">
      <c r="A267" s="46" t="s">
        <v>121</v>
      </c>
      <c r="B267" s="48">
        <v>138</v>
      </c>
      <c r="C267" s="48">
        <v>139.5</v>
      </c>
      <c r="D267" s="48"/>
      <c r="E267" s="48"/>
      <c r="F267" s="48">
        <v>140.1</v>
      </c>
      <c r="G267" s="48">
        <v>74.2</v>
      </c>
      <c r="H267" s="48">
        <v>95.2</v>
      </c>
      <c r="I267" s="48">
        <v>98.3</v>
      </c>
      <c r="J267" s="48"/>
      <c r="K267" s="48"/>
      <c r="L267" s="48">
        <v>173.5</v>
      </c>
      <c r="M267" s="48">
        <v>178.1</v>
      </c>
      <c r="N267" s="48">
        <v>179.7</v>
      </c>
    </row>
    <row r="268" spans="1:14" ht="15.95" thickBot="1">
      <c r="A268" s="42" t="s">
        <v>122</v>
      </c>
      <c r="B268" s="217">
        <v>2034.2</v>
      </c>
      <c r="C268" s="217">
        <v>2062.1</v>
      </c>
      <c r="D268" s="217"/>
      <c r="E268" s="217"/>
      <c r="F268" s="217">
        <v>2073</v>
      </c>
      <c r="G268" s="45">
        <v>632.1</v>
      </c>
      <c r="H268" s="45">
        <v>814.9</v>
      </c>
      <c r="I268" s="45">
        <v>831.7</v>
      </c>
      <c r="J268" s="45"/>
      <c r="K268" s="45"/>
      <c r="L268" s="217">
        <v>1424.5</v>
      </c>
      <c r="M268" s="217">
        <v>1453.3</v>
      </c>
      <c r="N268" s="217">
        <v>1465.4</v>
      </c>
    </row>
    <row r="269" spans="1:14" ht="15.95" thickBot="1">
      <c r="A269" s="46" t="s">
        <v>123</v>
      </c>
      <c r="B269" s="48">
        <v>626.79999999999995</v>
      </c>
      <c r="C269" s="48">
        <v>634.5</v>
      </c>
      <c r="D269" s="48"/>
      <c r="E269" s="48"/>
      <c r="F269" s="48">
        <v>636.79999999999995</v>
      </c>
      <c r="G269" s="48">
        <v>434.3</v>
      </c>
      <c r="H269" s="48">
        <v>483.1</v>
      </c>
      <c r="I269" s="48">
        <v>490.7</v>
      </c>
      <c r="J269" s="48"/>
      <c r="K269" s="48"/>
      <c r="L269" s="48">
        <v>695</v>
      </c>
      <c r="M269" s="48">
        <v>716</v>
      </c>
      <c r="N269" s="48">
        <v>714.7</v>
      </c>
    </row>
    <row r="270" spans="1:14" ht="15.95" thickBot="1">
      <c r="A270" s="42" t="s">
        <v>124</v>
      </c>
      <c r="B270" s="45">
        <v>66.3</v>
      </c>
      <c r="C270" s="45">
        <v>66.099999999999994</v>
      </c>
      <c r="D270" s="45"/>
      <c r="E270" s="45"/>
      <c r="F270" s="45">
        <v>65.900000000000006</v>
      </c>
      <c r="G270" s="45">
        <v>35.700000000000003</v>
      </c>
      <c r="H270" s="45">
        <v>38.700000000000003</v>
      </c>
      <c r="I270" s="45">
        <v>39.200000000000003</v>
      </c>
      <c r="J270" s="45"/>
      <c r="K270" s="45"/>
      <c r="L270" s="45">
        <v>80.400000000000006</v>
      </c>
      <c r="M270" s="45">
        <v>82.2</v>
      </c>
      <c r="N270" s="45">
        <v>82.9</v>
      </c>
    </row>
    <row r="271" spans="1:14" ht="15.95" thickBot="1">
      <c r="A271" s="42" t="s">
        <v>125</v>
      </c>
      <c r="B271" s="45">
        <v>900.3</v>
      </c>
      <c r="C271" s="45">
        <v>886.2</v>
      </c>
      <c r="D271" s="45"/>
      <c r="E271" s="45"/>
      <c r="F271" s="45">
        <v>887.3</v>
      </c>
      <c r="G271" s="45">
        <v>483.8</v>
      </c>
      <c r="H271" s="45">
        <v>520.29999999999995</v>
      </c>
      <c r="I271" s="45">
        <v>525.9</v>
      </c>
      <c r="J271" s="45"/>
      <c r="K271" s="45"/>
      <c r="L271" s="45">
        <v>750.9</v>
      </c>
      <c r="M271" s="45">
        <v>741.5</v>
      </c>
      <c r="N271" s="45">
        <v>747</v>
      </c>
    </row>
    <row r="272" spans="1:14" ht="15.95" thickBot="1">
      <c r="A272" s="46" t="s">
        <v>126</v>
      </c>
      <c r="B272" s="48">
        <v>236.4</v>
      </c>
      <c r="C272" s="48">
        <v>232.6</v>
      </c>
      <c r="D272" s="48"/>
      <c r="E272" s="48"/>
      <c r="F272" s="48">
        <v>231.3</v>
      </c>
      <c r="G272" s="48">
        <v>157.5</v>
      </c>
      <c r="H272" s="48">
        <v>169.1</v>
      </c>
      <c r="I272" s="48">
        <v>170.6</v>
      </c>
      <c r="J272" s="48"/>
      <c r="K272" s="48"/>
      <c r="L272" s="48">
        <v>342.4</v>
      </c>
      <c r="M272" s="48">
        <v>345.4</v>
      </c>
      <c r="N272" s="48">
        <v>346.3</v>
      </c>
    </row>
    <row r="273" spans="1:14" ht="15.95" thickBot="1">
      <c r="A273" s="42" t="s">
        <v>127</v>
      </c>
      <c r="B273" s="45">
        <v>297.10000000000002</v>
      </c>
      <c r="C273" s="45">
        <v>299.39999999999998</v>
      </c>
      <c r="D273" s="45"/>
      <c r="E273" s="45"/>
      <c r="F273" s="45">
        <v>301.3</v>
      </c>
      <c r="G273" s="45">
        <v>150.19999999999999</v>
      </c>
      <c r="H273" s="45">
        <v>196.8</v>
      </c>
      <c r="I273" s="45">
        <v>201.9</v>
      </c>
      <c r="J273" s="45"/>
      <c r="K273" s="45"/>
      <c r="L273" s="45">
        <v>276.2</v>
      </c>
      <c r="M273" s="45">
        <v>286.8</v>
      </c>
      <c r="N273" s="45">
        <v>287.3</v>
      </c>
    </row>
    <row r="274" spans="1:14" ht="15.95" thickBot="1">
      <c r="A274" s="46" t="s">
        <v>128</v>
      </c>
      <c r="B274" s="218">
        <v>1213.4000000000001</v>
      </c>
      <c r="C274" s="218">
        <v>1230.5999999999999</v>
      </c>
      <c r="D274" s="218"/>
      <c r="E274" s="218"/>
      <c r="F274" s="218">
        <v>1234.8</v>
      </c>
      <c r="G274" s="48">
        <v>441.4</v>
      </c>
      <c r="H274" s="48">
        <v>513</v>
      </c>
      <c r="I274" s="48">
        <v>513.20000000000005</v>
      </c>
      <c r="J274" s="48"/>
      <c r="K274" s="48"/>
      <c r="L274" s="48">
        <v>672</v>
      </c>
      <c r="M274" s="48">
        <v>675</v>
      </c>
      <c r="N274" s="48">
        <v>676.9</v>
      </c>
    </row>
    <row r="275" spans="1:14" ht="15.95" thickBot="1">
      <c r="A275" s="42" t="s">
        <v>129</v>
      </c>
      <c r="B275" s="45">
        <v>102.2</v>
      </c>
      <c r="C275" s="45">
        <v>102.9</v>
      </c>
      <c r="D275" s="45"/>
      <c r="E275" s="45"/>
      <c r="F275" s="45">
        <v>103.1</v>
      </c>
      <c r="G275" s="45">
        <v>46.4</v>
      </c>
      <c r="H275" s="45">
        <v>54.9</v>
      </c>
      <c r="I275" s="45">
        <v>55.3</v>
      </c>
      <c r="J275" s="45"/>
      <c r="K275" s="45"/>
      <c r="L275" s="45">
        <v>62.6</v>
      </c>
      <c r="M275" s="45">
        <v>63</v>
      </c>
      <c r="N275" s="45">
        <v>63.1</v>
      </c>
    </row>
    <row r="276" spans="1:14" ht="15.95" thickBot="1">
      <c r="A276" s="42" t="s">
        <v>130</v>
      </c>
      <c r="B276" s="45">
        <v>253.9</v>
      </c>
      <c r="C276" s="45">
        <v>254.9</v>
      </c>
      <c r="D276" s="45"/>
      <c r="E276" s="45"/>
      <c r="F276" s="45">
        <v>256.5</v>
      </c>
      <c r="G276" s="45">
        <v>239.2</v>
      </c>
      <c r="H276" s="45">
        <v>252.3</v>
      </c>
      <c r="I276" s="45">
        <v>258</v>
      </c>
      <c r="J276" s="45"/>
      <c r="K276" s="45"/>
      <c r="L276" s="45">
        <v>365.4</v>
      </c>
      <c r="M276" s="45">
        <v>367.8</v>
      </c>
      <c r="N276" s="45">
        <v>362.2</v>
      </c>
    </row>
    <row r="277" spans="1:14" ht="15.95" thickBot="1">
      <c r="A277" s="46" t="s">
        <v>131</v>
      </c>
      <c r="B277" s="48">
        <v>73.5</v>
      </c>
      <c r="C277" s="48">
        <v>74.599999999999994</v>
      </c>
      <c r="D277" s="48"/>
      <c r="E277" s="48"/>
      <c r="F277" s="48">
        <v>74.900000000000006</v>
      </c>
      <c r="G277" s="48">
        <v>43.6</v>
      </c>
      <c r="H277" s="48">
        <v>47</v>
      </c>
      <c r="I277" s="48">
        <v>48</v>
      </c>
      <c r="J277" s="48"/>
      <c r="K277" s="48"/>
      <c r="L277" s="48">
        <v>78.3</v>
      </c>
      <c r="M277" s="48">
        <v>79.2</v>
      </c>
      <c r="N277" s="48">
        <v>78.900000000000006</v>
      </c>
    </row>
    <row r="278" spans="1:14" ht="15.95" thickBot="1">
      <c r="A278" s="42" t="s">
        <v>132</v>
      </c>
      <c r="B278" s="45">
        <v>436.6</v>
      </c>
      <c r="C278" s="45">
        <v>439.6</v>
      </c>
      <c r="D278" s="45"/>
      <c r="E278" s="45"/>
      <c r="F278" s="45">
        <v>439.4</v>
      </c>
      <c r="G278" s="45">
        <v>298.7</v>
      </c>
      <c r="H278" s="45">
        <v>340</v>
      </c>
      <c r="I278" s="45">
        <v>343.3</v>
      </c>
      <c r="J278" s="45"/>
      <c r="K278" s="45"/>
      <c r="L278" s="45">
        <v>427.1</v>
      </c>
      <c r="M278" s="45">
        <v>428.5</v>
      </c>
      <c r="N278" s="45">
        <v>428.9</v>
      </c>
    </row>
    <row r="279" spans="1:14" ht="15.95" thickBot="1">
      <c r="A279" s="46" t="s">
        <v>133</v>
      </c>
      <c r="B279" s="218">
        <v>1704.5</v>
      </c>
      <c r="C279" s="218">
        <v>1757.4</v>
      </c>
      <c r="D279" s="218"/>
      <c r="E279" s="218"/>
      <c r="F279" s="218">
        <v>1764.6</v>
      </c>
      <c r="G279" s="218">
        <v>1209.0999999999999</v>
      </c>
      <c r="H279" s="218">
        <v>1371.1</v>
      </c>
      <c r="I279" s="218">
        <v>1402.3</v>
      </c>
      <c r="J279" s="218"/>
      <c r="K279" s="218"/>
      <c r="L279" s="218">
        <v>1942.9</v>
      </c>
      <c r="M279" s="218">
        <v>1977.3</v>
      </c>
      <c r="N279" s="218">
        <v>1980.7</v>
      </c>
    </row>
    <row r="280" spans="1:14" ht="15.95" thickBot="1">
      <c r="A280" s="42" t="s">
        <v>134</v>
      </c>
      <c r="B280" s="45">
        <v>215.2</v>
      </c>
      <c r="C280" s="45">
        <v>221.7</v>
      </c>
      <c r="D280" s="45"/>
      <c r="E280" s="45"/>
      <c r="F280" s="45">
        <v>222.6</v>
      </c>
      <c r="G280" s="45">
        <v>140.5</v>
      </c>
      <c r="H280" s="45">
        <v>152.9</v>
      </c>
      <c r="I280" s="45">
        <v>155.19999999999999</v>
      </c>
      <c r="J280" s="45"/>
      <c r="K280" s="45"/>
      <c r="L280" s="45">
        <v>246.3</v>
      </c>
      <c r="M280" s="45">
        <v>251.2</v>
      </c>
      <c r="N280" s="45">
        <v>251.8</v>
      </c>
    </row>
    <row r="281" spans="1:14" ht="15.95" thickBot="1">
      <c r="A281" s="42" t="s">
        <v>135</v>
      </c>
      <c r="B281" s="45">
        <v>60.1</v>
      </c>
      <c r="C281" s="45">
        <v>60.7</v>
      </c>
      <c r="D281" s="45"/>
      <c r="E281" s="45"/>
      <c r="F281" s="45">
        <v>60.5</v>
      </c>
      <c r="G281" s="45">
        <v>25.4</v>
      </c>
      <c r="H281" s="45">
        <v>31.7</v>
      </c>
      <c r="I281" s="45">
        <v>32.299999999999997</v>
      </c>
      <c r="J281" s="45"/>
      <c r="K281" s="45"/>
      <c r="L281" s="45">
        <v>52.3</v>
      </c>
      <c r="M281" s="45">
        <v>52.3</v>
      </c>
      <c r="N281" s="45">
        <v>52.7</v>
      </c>
    </row>
    <row r="282" spans="1:14" ht="15.95" thickBot="1">
      <c r="A282" s="46" t="s">
        <v>136</v>
      </c>
      <c r="B282" s="48">
        <v>533</v>
      </c>
      <c r="C282" s="48">
        <v>544.4</v>
      </c>
      <c r="D282" s="48"/>
      <c r="E282" s="48"/>
      <c r="F282" s="48">
        <v>539</v>
      </c>
      <c r="G282" s="48">
        <v>337.7</v>
      </c>
      <c r="H282" s="48">
        <v>385.3</v>
      </c>
      <c r="I282" s="48">
        <v>393</v>
      </c>
      <c r="J282" s="48"/>
      <c r="K282" s="48"/>
      <c r="L282" s="48">
        <v>702.9</v>
      </c>
      <c r="M282" s="48">
        <v>713.5</v>
      </c>
      <c r="N282" s="48">
        <v>706.3</v>
      </c>
    </row>
    <row r="283" spans="1:14" ht="15.95" thickBot="1">
      <c r="A283" s="42" t="s">
        <v>137</v>
      </c>
      <c r="B283" s="45">
        <v>491.9</v>
      </c>
      <c r="C283" s="45">
        <v>494.7</v>
      </c>
      <c r="D283" s="45"/>
      <c r="E283" s="45"/>
      <c r="F283" s="45">
        <v>501.5</v>
      </c>
      <c r="G283" s="45">
        <v>249.1</v>
      </c>
      <c r="H283" s="45">
        <v>310.89999999999998</v>
      </c>
      <c r="I283" s="45">
        <v>319.3</v>
      </c>
      <c r="J283" s="45"/>
      <c r="K283" s="45"/>
      <c r="L283" s="45">
        <v>550.1</v>
      </c>
      <c r="M283" s="45">
        <v>569.6</v>
      </c>
      <c r="N283" s="45">
        <v>564.20000000000005</v>
      </c>
    </row>
    <row r="284" spans="1:14" ht="15.95" thickBot="1">
      <c r="A284" s="46" t="s">
        <v>138</v>
      </c>
      <c r="B284" s="48">
        <v>128.19999999999999</v>
      </c>
      <c r="C284" s="48">
        <v>126.2</v>
      </c>
      <c r="D284" s="48"/>
      <c r="E284" s="48"/>
      <c r="F284" s="48">
        <v>126.5</v>
      </c>
      <c r="G284" s="48">
        <v>64.400000000000006</v>
      </c>
      <c r="H284" s="48">
        <v>69.5</v>
      </c>
      <c r="I284" s="48">
        <v>70.599999999999994</v>
      </c>
      <c r="J284" s="48"/>
      <c r="K284" s="48"/>
      <c r="L284" s="48">
        <v>144.19999999999999</v>
      </c>
      <c r="M284" s="48">
        <v>146.9</v>
      </c>
      <c r="N284" s="48">
        <v>147.4</v>
      </c>
    </row>
    <row r="285" spans="1:14" ht="15.95" thickBot="1">
      <c r="A285" s="42" t="s">
        <v>139</v>
      </c>
      <c r="B285" s="45">
        <v>454.3</v>
      </c>
      <c r="C285" s="45">
        <v>444.4</v>
      </c>
      <c r="D285" s="45"/>
      <c r="E285" s="45"/>
      <c r="F285" s="45">
        <v>445.3</v>
      </c>
      <c r="G285" s="45">
        <v>235.7</v>
      </c>
      <c r="H285" s="45">
        <v>268.7</v>
      </c>
      <c r="I285" s="45">
        <v>276.2</v>
      </c>
      <c r="J285" s="45"/>
      <c r="K285" s="45"/>
      <c r="L285" s="45">
        <v>386.3</v>
      </c>
      <c r="M285" s="45">
        <v>389.4</v>
      </c>
      <c r="N285" s="45">
        <v>392.1</v>
      </c>
    </row>
    <row r="286" spans="1:14" ht="15.95" thickBot="1">
      <c r="A286" s="46" t="s">
        <v>140</v>
      </c>
      <c r="B286" s="48">
        <v>28.6</v>
      </c>
      <c r="C286" s="48">
        <v>28.6</v>
      </c>
      <c r="D286" s="48"/>
      <c r="E286" s="48"/>
      <c r="F286" s="48">
        <v>28.9</v>
      </c>
      <c r="G286" s="48">
        <v>34.700000000000003</v>
      </c>
      <c r="H286" s="48">
        <v>37.799999999999997</v>
      </c>
      <c r="I286" s="48">
        <v>38.200000000000003</v>
      </c>
      <c r="J286" s="48"/>
      <c r="K286" s="48"/>
      <c r="L286" s="48">
        <v>67.3</v>
      </c>
      <c r="M286" s="48">
        <v>67</v>
      </c>
      <c r="N286" s="48">
        <v>67</v>
      </c>
    </row>
    <row r="287" spans="1:14" ht="15.95" thickBot="1">
      <c r="A287" s="42"/>
      <c r="B287" s="308"/>
      <c r="C287" s="308"/>
      <c r="D287" s="308"/>
      <c r="E287" s="308"/>
      <c r="F287" s="308"/>
      <c r="G287" s="308"/>
      <c r="H287" s="308"/>
      <c r="I287" s="308"/>
      <c r="J287" s="308"/>
      <c r="K287" s="308"/>
      <c r="L287" s="308"/>
      <c r="M287" s="308"/>
      <c r="N287" s="308"/>
    </row>
    <row r="288" spans="1:14" ht="15.95" thickBot="1">
      <c r="A288" s="46" t="s">
        <v>164</v>
      </c>
      <c r="B288" s="48">
        <v>112.6</v>
      </c>
      <c r="C288" s="48">
        <v>116.9</v>
      </c>
      <c r="D288" s="48"/>
      <c r="E288" s="48"/>
      <c r="F288" s="48">
        <v>116.7</v>
      </c>
      <c r="G288" s="48">
        <v>71.7</v>
      </c>
      <c r="H288" s="48">
        <v>82.4</v>
      </c>
      <c r="I288" s="48">
        <v>84.3</v>
      </c>
      <c r="J288" s="48"/>
      <c r="K288" s="48"/>
      <c r="L288" s="48">
        <v>196.1</v>
      </c>
      <c r="M288" s="48">
        <v>193.8</v>
      </c>
      <c r="N288" s="48">
        <v>194</v>
      </c>
    </row>
    <row r="289" spans="1:14" ht="15.95" thickBot="1">
      <c r="A289" s="42" t="s">
        <v>165</v>
      </c>
      <c r="B289" s="45">
        <v>2.2000000000000002</v>
      </c>
      <c r="C289" s="45">
        <v>2.2999999999999998</v>
      </c>
      <c r="D289" s="45"/>
      <c r="E289" s="45"/>
      <c r="F289" s="45">
        <v>2.2999999999999998</v>
      </c>
      <c r="G289" s="45">
        <v>5.3</v>
      </c>
      <c r="H289" s="45">
        <v>6.1</v>
      </c>
      <c r="I289" s="45">
        <v>6.1</v>
      </c>
      <c r="J289" s="45"/>
      <c r="K289" s="45"/>
      <c r="L289" s="45">
        <v>10.7</v>
      </c>
      <c r="M289" s="45">
        <v>10.8</v>
      </c>
      <c r="N289" s="45">
        <v>10.6</v>
      </c>
    </row>
  </sheetData>
  <mergeCells count="61">
    <mergeCell ref="FL74:HR74"/>
    <mergeCell ref="A8:BR8"/>
    <mergeCell ref="A9:BR9"/>
    <mergeCell ref="A10:BR10"/>
    <mergeCell ref="A74:BR74"/>
    <mergeCell ref="CL74:ER74"/>
    <mergeCell ref="A75:BR75"/>
    <mergeCell ref="CL75:ER75"/>
    <mergeCell ref="FL75:HR75"/>
    <mergeCell ref="A76:BR76"/>
    <mergeCell ref="CL76:ER76"/>
    <mergeCell ref="FL76:HR76"/>
    <mergeCell ref="FQ78:FW78"/>
    <mergeCell ref="GR78:GX78"/>
    <mergeCell ref="HS78:HY78"/>
    <mergeCell ref="A135:A136"/>
    <mergeCell ref="AG136:BJ136"/>
    <mergeCell ref="BL136:CJ136"/>
    <mergeCell ref="CL136:DJ136"/>
    <mergeCell ref="DL136:EJ136"/>
    <mergeCell ref="FL136:GJ136"/>
    <mergeCell ref="GL136:HJ136"/>
    <mergeCell ref="B78:N78"/>
    <mergeCell ref="AG78:AS78"/>
    <mergeCell ref="BM78:BS78"/>
    <mergeCell ref="CN78:CT78"/>
    <mergeCell ref="DO78:DU78"/>
    <mergeCell ref="EP78:EV78"/>
    <mergeCell ref="HL136:IJ136"/>
    <mergeCell ref="B137:H137"/>
    <mergeCell ref="AG137:AP137"/>
    <mergeCell ref="BL137:BR137"/>
    <mergeCell ref="CL137:CR137"/>
    <mergeCell ref="DL137:DR137"/>
    <mergeCell ref="EL137:ER137"/>
    <mergeCell ref="FL137:FR137"/>
    <mergeCell ref="GL137:GR137"/>
    <mergeCell ref="HL137:HR137"/>
    <mergeCell ref="AM167:AR167"/>
    <mergeCell ref="A224:N224"/>
    <mergeCell ref="A166:N166"/>
    <mergeCell ref="A167:A169"/>
    <mergeCell ref="B167:F167"/>
    <mergeCell ref="G167:I167"/>
    <mergeCell ref="L167:N167"/>
    <mergeCell ref="O167:T167"/>
    <mergeCell ref="A230:N230"/>
    <mergeCell ref="U167:Y167"/>
    <mergeCell ref="Z167:AD167"/>
    <mergeCell ref="AE167:AG167"/>
    <mergeCell ref="AJ167:AL167"/>
    <mergeCell ref="A225:N225"/>
    <mergeCell ref="A226:N226"/>
    <mergeCell ref="A227:N227"/>
    <mergeCell ref="A228:N228"/>
    <mergeCell ref="A229:N229"/>
    <mergeCell ref="A233:A235"/>
    <mergeCell ref="B233:F233"/>
    <mergeCell ref="G233:I233"/>
    <mergeCell ref="L233:N233"/>
    <mergeCell ref="B287:N287"/>
  </mergeCells>
  <hyperlinks>
    <hyperlink ref="B167" r:id="rId1" location="sae_table3a.f.1" tooltip="Click to jump to footnotes at bottom of the table" display="https://www.bls.gov/news.release/laus.t03.htm - sae_table3a.f.1" xr:uid="{7B2F90F2-A110-D74E-9C70-6FDB01C4C3E8}"/>
    <hyperlink ref="F169" r:id="rId2" location="sae_table3a.f.p" tooltip="Preliminary" display="https://www.bls.gov/news.release/laus.t03.htm - sae_table3a.f.p" xr:uid="{CC6BFD59-2AEE-AC45-A338-A3FD538BAB90}"/>
    <hyperlink ref="I169" r:id="rId3" location="sae_table3a.f.p" tooltip="Preliminary" display="https://www.bls.gov/news.release/laus.t03.htm - sae_table3a.f.p" xr:uid="{B1EF0C95-B873-3F4C-A2B9-688A492FD3EE}"/>
    <hyperlink ref="A227" r:id="rId4" display="https://www.bls.gov/bls/errata/sae_errata.htm" xr:uid="{BC3D05D2-2B69-2D45-BFBA-8905D4010E6B}"/>
    <hyperlink ref="T169" r:id="rId5" location="sae_table3b.f.p" tooltip="Preliminary" display="https://www.bls.gov/news.release/laus.t03.htm - sae_table3b.f.p" xr:uid="{A99C12FA-04FD-7846-9A80-2DCAA4A4CE74}"/>
    <hyperlink ref="Y169" r:id="rId6" location="sae_table3b.f.p" tooltip="Preliminary" display="https://www.bls.gov/news.release/laus.t03.htm - sae_table3b.f.p" xr:uid="{0A481311-5409-C541-A262-61132FF9413E}"/>
    <hyperlink ref="AD169" r:id="rId7" location="sae_table3b.f.p" tooltip="Preliminary" display="https://www.bls.gov/news.release/laus.t03.htm - sae_table3b.f.p" xr:uid="{B752C2F0-7322-144D-959C-490A72E41C18}"/>
    <hyperlink ref="F235" r:id="rId8" location="sae_table3c.f.p" tooltip="Preliminary" display="https://www.bls.gov/news.release/laus.t03.htm - sae_table3c.f.p" xr:uid="{FE3266D0-1D1D-4145-B103-C3E0EB2E6878}"/>
    <hyperlink ref="I235" r:id="rId9" location="sae_table3c.f.p" tooltip="Preliminary" display="https://www.bls.gov/news.release/laus.t03.htm - sae_table3c.f.p" xr:uid="{83E1AE1A-34EF-5F45-B58C-8B8F2FBC2191}"/>
    <hyperlink ref="A255" r:id="rId10" location="sae_table3c.f.1" tooltip="Click to jump to footnotes at bottom of the table" display="https://www.bls.gov/news.release/laus.t03.htm - sae_table3c.f.1" xr:uid="{00965278-76C3-9740-B0D8-0374F394F8CB}"/>
    <hyperlink ref="AG169" r:id="rId11" location="sae_table3c.f.p" tooltip="Preliminary" display="https://www.bls.gov/news.release/laus.t03.htm - sae_table3c.f.p" xr:uid="{8CC9083C-BC43-354F-9A5A-981BB8F85BCF}"/>
    <hyperlink ref="AR169" r:id="rId12" location="sae_table3c.f.p" tooltip="Preliminary" display="https://www.bls.gov/news.release/laus.t03.htm - sae_table3c.f.p" xr:uid="{B034F0E4-DF55-094C-8797-3BAC1B512A81}"/>
  </hyperlinks>
  <pageMargins left="0.7" right="0.7" top="0.75" bottom="0.75" header="0.3" footer="0.3"/>
  <pageSetup orientation="portrait"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82EB-59F5-F34A-B35A-20CB8351D319}">
  <dimension ref="A1:AB180"/>
  <sheetViews>
    <sheetView workbookViewId="0">
      <pane xSplit="1" ySplit="6" topLeftCell="F7" activePane="bottomRight" state="frozen"/>
      <selection pane="bottomRight" activeCell="B1" sqref="A1:XFD1"/>
      <selection pane="bottomLeft" activeCell="A6" sqref="A6"/>
      <selection pane="topRight" activeCell="B1" sqref="B1"/>
    </sheetView>
  </sheetViews>
  <sheetFormatPr defaultColWidth="8.85546875" defaultRowHeight="15"/>
  <cols>
    <col min="1" max="1" width="22.7109375" customWidth="1"/>
    <col min="2" max="14" width="13.85546875" customWidth="1"/>
    <col min="15" max="17" width="12.140625" customWidth="1"/>
    <col min="18" max="26" width="13.85546875" customWidth="1"/>
    <col min="27" max="27" width="11.28515625" customWidth="1"/>
    <col min="28" max="28" width="11.42578125" customWidth="1"/>
  </cols>
  <sheetData>
    <row r="1" spans="1:28" ht="63" customHeight="1"/>
    <row r="2" spans="1:28" ht="20.100000000000001" thickBot="1">
      <c r="A2" s="10" t="s">
        <v>258</v>
      </c>
      <c r="B2" s="14"/>
      <c r="C2" s="9"/>
      <c r="D2" s="9"/>
      <c r="E2" s="9"/>
      <c r="F2" s="9"/>
      <c r="O2" s="4"/>
      <c r="P2" s="4"/>
      <c r="Q2" s="4"/>
    </row>
    <row r="3" spans="1:28" ht="15.95">
      <c r="A3" s="342" t="s">
        <v>259</v>
      </c>
      <c r="B3" s="342"/>
      <c r="C3" s="342"/>
      <c r="D3" s="342"/>
      <c r="E3" s="342"/>
      <c r="F3" s="342"/>
      <c r="G3" s="12" t="s">
        <v>260</v>
      </c>
      <c r="O3" s="4"/>
      <c r="P3" s="4"/>
      <c r="Q3" s="4"/>
    </row>
    <row r="4" spans="1:28" ht="17.100000000000001" thickBot="1">
      <c r="A4" s="11" t="s">
        <v>261</v>
      </c>
      <c r="B4" s="14"/>
      <c r="C4" s="9"/>
      <c r="D4" s="9"/>
      <c r="E4" s="9"/>
      <c r="F4" s="9"/>
      <c r="O4" s="343" t="s">
        <v>262</v>
      </c>
      <c r="P4" s="343"/>
      <c r="Q4" s="343"/>
      <c r="R4" s="344" t="s">
        <v>263</v>
      </c>
      <c r="S4" s="344"/>
      <c r="T4" s="344"/>
      <c r="U4" s="344"/>
      <c r="V4" s="344"/>
      <c r="W4" s="344"/>
      <c r="X4" s="344"/>
      <c r="Y4" s="344"/>
    </row>
    <row r="5" spans="1:28">
      <c r="A5" s="226"/>
      <c r="B5" s="227"/>
      <c r="C5" s="228"/>
      <c r="D5" s="229"/>
      <c r="E5" s="229"/>
      <c r="F5" s="229"/>
      <c r="G5" s="229"/>
      <c r="H5" s="230"/>
      <c r="I5" s="230"/>
      <c r="J5" s="230"/>
      <c r="K5" s="230"/>
      <c r="L5" s="230"/>
      <c r="M5" s="230"/>
      <c r="N5" s="230"/>
      <c r="O5" s="231"/>
      <c r="P5" s="232"/>
      <c r="Q5" s="97"/>
    </row>
    <row r="6" spans="1:28" ht="58.5" customHeight="1">
      <c r="A6" s="233" t="s">
        <v>264</v>
      </c>
      <c r="B6" s="234" t="s">
        <v>265</v>
      </c>
      <c r="C6" s="234" t="s">
        <v>266</v>
      </c>
      <c r="D6" s="234" t="s">
        <v>267</v>
      </c>
      <c r="E6" s="234" t="s">
        <v>268</v>
      </c>
      <c r="F6" s="234" t="s">
        <v>269</v>
      </c>
      <c r="G6" s="234" t="s">
        <v>270</v>
      </c>
      <c r="H6" s="234" t="s">
        <v>271</v>
      </c>
      <c r="I6" s="234" t="s">
        <v>272</v>
      </c>
      <c r="J6" s="234" t="s">
        <v>273</v>
      </c>
      <c r="K6" s="234" t="s">
        <v>274</v>
      </c>
      <c r="L6" s="234" t="s">
        <v>275</v>
      </c>
      <c r="M6" s="234" t="s">
        <v>276</v>
      </c>
      <c r="N6" s="234" t="s">
        <v>277</v>
      </c>
      <c r="O6" s="235" t="s">
        <v>278</v>
      </c>
      <c r="P6" s="236" t="s">
        <v>279</v>
      </c>
      <c r="Q6" s="236" t="s">
        <v>280</v>
      </c>
      <c r="R6" s="234" t="s">
        <v>281</v>
      </c>
      <c r="S6" s="234" t="s">
        <v>282</v>
      </c>
      <c r="T6" s="234" t="s">
        <v>283</v>
      </c>
      <c r="U6" s="234" t="s">
        <v>284</v>
      </c>
      <c r="V6" s="234" t="s">
        <v>285</v>
      </c>
      <c r="W6" s="234" t="s">
        <v>286</v>
      </c>
      <c r="X6" s="234" t="s">
        <v>287</v>
      </c>
      <c r="Y6" s="234" t="s">
        <v>288</v>
      </c>
      <c r="Z6" s="234" t="s">
        <v>289</v>
      </c>
      <c r="AA6" s="234" t="s">
        <v>290</v>
      </c>
      <c r="AB6" s="234" t="s">
        <v>291</v>
      </c>
    </row>
    <row r="7" spans="1:28">
      <c r="A7" s="233" t="s">
        <v>90</v>
      </c>
      <c r="B7" s="237">
        <v>98</v>
      </c>
      <c r="C7" s="238">
        <v>103</v>
      </c>
      <c r="D7" s="238">
        <v>141</v>
      </c>
      <c r="E7" s="238">
        <v>146</v>
      </c>
      <c r="F7" s="238">
        <v>143</v>
      </c>
      <c r="G7" s="238">
        <v>159</v>
      </c>
      <c r="H7" s="238">
        <v>155</v>
      </c>
      <c r="I7" s="238">
        <v>151</v>
      </c>
      <c r="J7" s="238">
        <v>151</v>
      </c>
      <c r="K7" s="238">
        <v>152</v>
      </c>
      <c r="L7" s="238">
        <v>152</v>
      </c>
      <c r="M7" s="16">
        <v>157</v>
      </c>
      <c r="N7" s="16">
        <v>148</v>
      </c>
      <c r="O7" s="239">
        <f>N7-B7</f>
        <v>50</v>
      </c>
      <c r="P7" s="240">
        <f t="shared" ref="P7:P57" si="0">O7/B7</f>
        <v>0.51020408163265307</v>
      </c>
      <c r="Q7" s="240">
        <f>N7/$N$61</f>
        <v>1.3150879687222321E-2</v>
      </c>
      <c r="R7" s="241">
        <v>4.9000000000000004</v>
      </c>
      <c r="S7" s="241">
        <v>6.7</v>
      </c>
      <c r="T7" s="241">
        <v>6.5</v>
      </c>
      <c r="U7" s="241">
        <v>7.1</v>
      </c>
      <c r="V7" s="241">
        <v>7</v>
      </c>
      <c r="W7" s="241">
        <v>6.9</v>
      </c>
      <c r="X7" s="242">
        <v>6.8</v>
      </c>
      <c r="Y7" s="242">
        <v>6.9</v>
      </c>
      <c r="Z7" s="242">
        <v>6.9</v>
      </c>
      <c r="AA7" s="16">
        <v>7.1</v>
      </c>
      <c r="AB7" s="16">
        <v>6.6</v>
      </c>
    </row>
    <row r="8" spans="1:28">
      <c r="A8" s="233" t="s">
        <v>91</v>
      </c>
      <c r="B8" s="237">
        <v>23</v>
      </c>
      <c r="C8" s="238">
        <v>22</v>
      </c>
      <c r="D8" s="238">
        <v>36</v>
      </c>
      <c r="E8" s="238">
        <v>30</v>
      </c>
      <c r="F8" s="238">
        <v>30</v>
      </c>
      <c r="G8" s="238">
        <v>28</v>
      </c>
      <c r="H8" s="238">
        <v>30</v>
      </c>
      <c r="I8" s="238">
        <v>34</v>
      </c>
      <c r="J8" s="238">
        <v>33</v>
      </c>
      <c r="K8" s="238">
        <v>34</v>
      </c>
      <c r="L8" s="238">
        <v>34</v>
      </c>
      <c r="M8" s="16">
        <v>30</v>
      </c>
      <c r="N8" s="16">
        <v>28</v>
      </c>
      <c r="O8" s="239">
        <f t="shared" ref="O8:O57" si="1">N8-B8</f>
        <v>5</v>
      </c>
      <c r="P8" s="240">
        <f t="shared" si="0"/>
        <v>0.21739130434782608</v>
      </c>
      <c r="Q8" s="240">
        <f t="shared" ref="Q8:Q57" si="2">N8/$N$61</f>
        <v>2.488004265150169E-3</v>
      </c>
      <c r="R8" s="241">
        <v>6.7</v>
      </c>
      <c r="S8" s="241">
        <v>8.9</v>
      </c>
      <c r="T8" s="241">
        <v>8.9</v>
      </c>
      <c r="U8" s="241">
        <v>8.5</v>
      </c>
      <c r="V8" s="241">
        <v>8.8000000000000007</v>
      </c>
      <c r="W8" s="241">
        <v>9.6999999999999993</v>
      </c>
      <c r="X8" s="242">
        <v>9.4</v>
      </c>
      <c r="Y8" s="242">
        <v>9.6999999999999993</v>
      </c>
      <c r="Z8" s="242">
        <v>9.6999999999999993</v>
      </c>
      <c r="AA8" s="16">
        <v>8.6</v>
      </c>
      <c r="AB8" s="16">
        <v>8.1999999999999993</v>
      </c>
    </row>
    <row r="9" spans="1:28">
      <c r="A9" s="233" t="s">
        <v>92</v>
      </c>
      <c r="B9" s="237">
        <v>156</v>
      </c>
      <c r="C9" s="238">
        <v>149</v>
      </c>
      <c r="D9" s="238">
        <v>221</v>
      </c>
      <c r="E9" s="238">
        <v>242</v>
      </c>
      <c r="F9" s="238">
        <v>214</v>
      </c>
      <c r="G9" s="238">
        <v>221</v>
      </c>
      <c r="H9" s="238">
        <v>221</v>
      </c>
      <c r="I9" s="238">
        <v>241</v>
      </c>
      <c r="J9" s="238">
        <v>236</v>
      </c>
      <c r="K9" s="238">
        <v>237</v>
      </c>
      <c r="L9" s="238">
        <v>259</v>
      </c>
      <c r="M9" s="16">
        <v>222</v>
      </c>
      <c r="N9" s="16">
        <v>200</v>
      </c>
      <c r="O9" s="239">
        <f t="shared" si="1"/>
        <v>44</v>
      </c>
      <c r="P9" s="240">
        <f t="shared" si="0"/>
        <v>0.28205128205128205</v>
      </c>
      <c r="Q9" s="240">
        <f t="shared" si="2"/>
        <v>1.7771459036786921E-2</v>
      </c>
      <c r="R9" s="241">
        <v>4.9000000000000004</v>
      </c>
      <c r="S9" s="241">
        <v>7.5</v>
      </c>
      <c r="T9" s="241">
        <v>6.7</v>
      </c>
      <c r="U9" s="241">
        <v>7.1</v>
      </c>
      <c r="V9" s="241">
        <v>6.9</v>
      </c>
      <c r="W9" s="241">
        <v>7.4</v>
      </c>
      <c r="X9" s="242">
        <v>7.2</v>
      </c>
      <c r="Y9" s="242">
        <v>7.2</v>
      </c>
      <c r="Z9" s="242">
        <v>7.9</v>
      </c>
      <c r="AA9" s="16">
        <v>6.8</v>
      </c>
      <c r="AB9" s="16">
        <v>6.2</v>
      </c>
    </row>
    <row r="10" spans="1:28">
      <c r="A10" s="233" t="s">
        <v>93</v>
      </c>
      <c r="B10" s="237">
        <v>59</v>
      </c>
      <c r="C10" s="238">
        <v>61</v>
      </c>
      <c r="D10" s="238">
        <v>89</v>
      </c>
      <c r="E10" s="238">
        <v>98</v>
      </c>
      <c r="F10" s="238">
        <v>95</v>
      </c>
      <c r="G10" s="238">
        <v>95</v>
      </c>
      <c r="H10" s="238">
        <v>85</v>
      </c>
      <c r="I10" s="238">
        <v>92</v>
      </c>
      <c r="J10" s="238">
        <v>92</v>
      </c>
      <c r="K10" s="238">
        <v>89</v>
      </c>
      <c r="L10" s="238">
        <v>102</v>
      </c>
      <c r="M10" s="16">
        <v>96</v>
      </c>
      <c r="N10" s="16">
        <v>98</v>
      </c>
      <c r="O10" s="239">
        <f t="shared" si="1"/>
        <v>39</v>
      </c>
      <c r="P10" s="240">
        <f t="shared" si="0"/>
        <v>0.66101694915254239</v>
      </c>
      <c r="Q10" s="240">
        <f t="shared" si="2"/>
        <v>8.7080149280255904E-3</v>
      </c>
      <c r="R10" s="241">
        <v>4.5999999999999996</v>
      </c>
      <c r="S10" s="241">
        <v>7.2</v>
      </c>
      <c r="T10" s="241">
        <v>7</v>
      </c>
      <c r="U10" s="241">
        <v>6.6</v>
      </c>
      <c r="V10" s="241">
        <v>6.2</v>
      </c>
      <c r="W10" s="241">
        <v>6.6</v>
      </c>
      <c r="X10" s="242">
        <v>6.6</v>
      </c>
      <c r="Y10" s="242">
        <v>6.4</v>
      </c>
      <c r="Z10" s="242">
        <v>7.2</v>
      </c>
      <c r="AA10" s="16">
        <v>6.8</v>
      </c>
      <c r="AB10" s="16">
        <v>7</v>
      </c>
    </row>
    <row r="11" spans="1:28">
      <c r="A11" s="233" t="s">
        <v>94</v>
      </c>
      <c r="B11" s="237">
        <v>780</v>
      </c>
      <c r="C11" s="238">
        <v>696</v>
      </c>
      <c r="D11" s="238">
        <v>1054</v>
      </c>
      <c r="E11" s="238">
        <v>1123</v>
      </c>
      <c r="F11" s="238">
        <v>1157</v>
      </c>
      <c r="G11" s="238">
        <v>1153</v>
      </c>
      <c r="H11" s="238">
        <v>1164</v>
      </c>
      <c r="I11" s="238">
        <v>1251</v>
      </c>
      <c r="J11" s="238">
        <v>1148</v>
      </c>
      <c r="K11" s="238">
        <v>1299</v>
      </c>
      <c r="L11" s="238">
        <v>1298</v>
      </c>
      <c r="M11" s="243">
        <v>1251</v>
      </c>
      <c r="N11" s="243">
        <v>1283</v>
      </c>
      <c r="O11" s="239">
        <f t="shared" si="1"/>
        <v>503</v>
      </c>
      <c r="P11" s="240">
        <f t="shared" si="0"/>
        <v>0.64487179487179491</v>
      </c>
      <c r="Q11" s="240">
        <f t="shared" si="2"/>
        <v>0.11400390972098809</v>
      </c>
      <c r="R11" s="241">
        <v>4.2</v>
      </c>
      <c r="S11" s="241">
        <v>6.3</v>
      </c>
      <c r="T11" s="241">
        <v>6.5</v>
      </c>
      <c r="U11" s="241">
        <v>6.5</v>
      </c>
      <c r="V11" s="241">
        <v>6.5</v>
      </c>
      <c r="W11" s="241">
        <v>6.8</v>
      </c>
      <c r="X11" s="242">
        <v>6.3</v>
      </c>
      <c r="Y11" s="242">
        <v>7</v>
      </c>
      <c r="Z11" s="242">
        <v>6.9</v>
      </c>
      <c r="AA11" s="16">
        <v>6.7</v>
      </c>
      <c r="AB11" s="16">
        <v>6.8</v>
      </c>
    </row>
    <row r="12" spans="1:28">
      <c r="A12" s="233" t="s">
        <v>95</v>
      </c>
      <c r="B12" s="237">
        <v>125</v>
      </c>
      <c r="C12" s="238">
        <v>112</v>
      </c>
      <c r="D12" s="238">
        <v>228</v>
      </c>
      <c r="E12" s="238">
        <v>210</v>
      </c>
      <c r="F12" s="238">
        <v>192</v>
      </c>
      <c r="G12" s="238">
        <v>207</v>
      </c>
      <c r="H12" s="238">
        <v>217</v>
      </c>
      <c r="I12" s="238">
        <v>236</v>
      </c>
      <c r="J12" s="238">
        <v>236</v>
      </c>
      <c r="K12" s="238">
        <v>203</v>
      </c>
      <c r="L12" s="238">
        <v>217</v>
      </c>
      <c r="M12" s="16">
        <v>229</v>
      </c>
      <c r="N12" s="16">
        <v>220</v>
      </c>
      <c r="O12" s="239">
        <f t="shared" si="1"/>
        <v>95</v>
      </c>
      <c r="P12" s="240">
        <f t="shared" si="0"/>
        <v>0.76</v>
      </c>
      <c r="Q12" s="240">
        <f t="shared" si="2"/>
        <v>1.9548604940465612E-2</v>
      </c>
      <c r="R12" s="241">
        <v>4.0999999999999996</v>
      </c>
      <c r="S12" s="241">
        <v>7.1</v>
      </c>
      <c r="T12" s="241">
        <v>6.5</v>
      </c>
      <c r="U12" s="241">
        <v>7.2</v>
      </c>
      <c r="V12" s="241">
        <v>7.3</v>
      </c>
      <c r="W12" s="241">
        <v>7.8</v>
      </c>
      <c r="X12" s="242">
        <v>7.7</v>
      </c>
      <c r="Y12" s="242">
        <v>6.7</v>
      </c>
      <c r="Z12" s="242">
        <v>7.1</v>
      </c>
      <c r="AA12" s="16">
        <v>7.4</v>
      </c>
      <c r="AB12" s="16">
        <v>7.2</v>
      </c>
    </row>
    <row r="13" spans="1:28">
      <c r="A13" s="233" t="s">
        <v>96</v>
      </c>
      <c r="B13" s="237">
        <v>70</v>
      </c>
      <c r="C13" s="238">
        <v>65</v>
      </c>
      <c r="D13" s="238">
        <v>106</v>
      </c>
      <c r="E13" s="238">
        <v>103</v>
      </c>
      <c r="F13" s="238">
        <v>100</v>
      </c>
      <c r="G13" s="238">
        <v>103</v>
      </c>
      <c r="H13" s="238">
        <v>114</v>
      </c>
      <c r="I13" s="238">
        <v>105</v>
      </c>
      <c r="J13" s="238">
        <v>108</v>
      </c>
      <c r="K13" s="238">
        <v>112</v>
      </c>
      <c r="L13" s="238">
        <v>115</v>
      </c>
      <c r="M13" s="16">
        <v>111</v>
      </c>
      <c r="N13" s="16">
        <v>120</v>
      </c>
      <c r="O13" s="239">
        <f t="shared" si="1"/>
        <v>50</v>
      </c>
      <c r="P13" s="240">
        <f t="shared" si="0"/>
        <v>0.7142857142857143</v>
      </c>
      <c r="Q13" s="240">
        <f t="shared" si="2"/>
        <v>1.0662875422072152E-2</v>
      </c>
      <c r="R13" s="241">
        <v>4</v>
      </c>
      <c r="S13" s="241">
        <v>6</v>
      </c>
      <c r="T13" s="241">
        <v>5.8</v>
      </c>
      <c r="U13" s="241">
        <v>6</v>
      </c>
      <c r="V13" s="241">
        <v>6.6</v>
      </c>
      <c r="W13" s="241">
        <v>6</v>
      </c>
      <c r="X13" s="242">
        <v>6.2</v>
      </c>
      <c r="Y13" s="242">
        <v>6.4</v>
      </c>
      <c r="Z13" s="242">
        <v>6.5</v>
      </c>
      <c r="AA13" s="16">
        <v>6.3</v>
      </c>
      <c r="AB13" s="16">
        <v>6.8</v>
      </c>
    </row>
    <row r="14" spans="1:28">
      <c r="A14" s="233" t="s">
        <v>97</v>
      </c>
      <c r="B14" s="237">
        <v>23</v>
      </c>
      <c r="C14" s="238">
        <v>19</v>
      </c>
      <c r="D14" s="238">
        <v>35</v>
      </c>
      <c r="E14" s="238">
        <v>33</v>
      </c>
      <c r="F14" s="238">
        <v>31</v>
      </c>
      <c r="G14" s="238">
        <v>33</v>
      </c>
      <c r="H14" s="238">
        <v>29</v>
      </c>
      <c r="I14" s="238">
        <v>33</v>
      </c>
      <c r="J14" s="238">
        <v>36</v>
      </c>
      <c r="K14" s="238">
        <v>33</v>
      </c>
      <c r="L14" s="238">
        <v>37</v>
      </c>
      <c r="M14" s="16">
        <v>35</v>
      </c>
      <c r="N14" s="16">
        <v>34</v>
      </c>
      <c r="O14" s="239">
        <f t="shared" si="1"/>
        <v>11</v>
      </c>
      <c r="P14" s="240">
        <f t="shared" si="0"/>
        <v>0.47826086956521741</v>
      </c>
      <c r="Q14" s="240">
        <f t="shared" si="2"/>
        <v>3.0211480362537764E-3</v>
      </c>
      <c r="R14" s="241">
        <v>4.0999999999999996</v>
      </c>
      <c r="S14" s="241">
        <v>6.8</v>
      </c>
      <c r="T14" s="241">
        <v>6.4</v>
      </c>
      <c r="U14" s="241">
        <v>6.4</v>
      </c>
      <c r="V14" s="241">
        <v>6</v>
      </c>
      <c r="W14" s="241">
        <v>6.8</v>
      </c>
      <c r="X14" s="242">
        <v>7.4</v>
      </c>
      <c r="Y14" s="242">
        <v>6.8</v>
      </c>
      <c r="Z14" s="242">
        <v>7.5</v>
      </c>
      <c r="AA14" s="16">
        <v>7.1</v>
      </c>
      <c r="AB14" s="16">
        <v>6.9</v>
      </c>
    </row>
    <row r="15" spans="1:28">
      <c r="A15" s="233" t="s">
        <v>98</v>
      </c>
      <c r="B15" s="237">
        <v>34</v>
      </c>
      <c r="C15" s="238">
        <v>31</v>
      </c>
      <c r="D15" s="238">
        <v>46</v>
      </c>
      <c r="E15" s="238">
        <v>39</v>
      </c>
      <c r="F15" s="238">
        <v>39</v>
      </c>
      <c r="G15" s="238">
        <v>41</v>
      </c>
      <c r="H15" s="238">
        <v>41</v>
      </c>
      <c r="I15" s="238">
        <v>42</v>
      </c>
      <c r="J15" s="238">
        <v>45</v>
      </c>
      <c r="K15" s="238">
        <v>43</v>
      </c>
      <c r="L15" s="238">
        <v>47</v>
      </c>
      <c r="M15" s="16">
        <v>57</v>
      </c>
      <c r="N15" s="16">
        <v>46</v>
      </c>
      <c r="O15" s="239">
        <f t="shared" si="1"/>
        <v>12</v>
      </c>
      <c r="P15" s="240">
        <f t="shared" si="0"/>
        <v>0.35294117647058826</v>
      </c>
      <c r="Q15" s="240">
        <f t="shared" si="2"/>
        <v>4.0874355784609913E-3</v>
      </c>
      <c r="R15" s="241">
        <v>4.0999999999999996</v>
      </c>
      <c r="S15" s="241">
        <v>4.9000000000000004</v>
      </c>
      <c r="T15" s="241">
        <v>4.9000000000000004</v>
      </c>
      <c r="U15" s="241">
        <v>5</v>
      </c>
      <c r="V15" s="241">
        <v>5.0999999999999996</v>
      </c>
      <c r="W15" s="241">
        <v>5.2</v>
      </c>
      <c r="X15" s="242">
        <v>5.6</v>
      </c>
      <c r="Y15" s="242">
        <v>5.3</v>
      </c>
      <c r="Z15" s="242">
        <v>5.8</v>
      </c>
      <c r="AA15" s="16">
        <v>6.9</v>
      </c>
      <c r="AB15" s="16">
        <v>5.7</v>
      </c>
    </row>
    <row r="16" spans="1:28">
      <c r="A16" s="233" t="s">
        <v>99</v>
      </c>
      <c r="B16" s="237">
        <v>416</v>
      </c>
      <c r="C16" s="238">
        <v>390</v>
      </c>
      <c r="D16" s="238">
        <v>715</v>
      </c>
      <c r="E16" s="238">
        <v>685</v>
      </c>
      <c r="F16" s="238">
        <v>656</v>
      </c>
      <c r="G16" s="238">
        <v>730</v>
      </c>
      <c r="H16" s="238">
        <v>623</v>
      </c>
      <c r="I16" s="238">
        <v>688</v>
      </c>
      <c r="J16" s="238">
        <v>704</v>
      </c>
      <c r="K16" s="238">
        <v>688</v>
      </c>
      <c r="L16" s="238">
        <v>765</v>
      </c>
      <c r="M16" s="16">
        <v>729</v>
      </c>
      <c r="N16" s="16">
        <v>660</v>
      </c>
      <c r="O16" s="239">
        <f t="shared" si="1"/>
        <v>244</v>
      </c>
      <c r="P16" s="240">
        <f t="shared" si="0"/>
        <v>0.58653846153846156</v>
      </c>
      <c r="Q16" s="240">
        <f t="shared" si="2"/>
        <v>5.8645814821396837E-2</v>
      </c>
      <c r="R16" s="241">
        <v>4.4000000000000004</v>
      </c>
      <c r="S16" s="241">
        <v>7.2</v>
      </c>
      <c r="T16" s="241">
        <v>6.9</v>
      </c>
      <c r="U16" s="241">
        <v>7.4</v>
      </c>
      <c r="V16" s="241">
        <v>6.5</v>
      </c>
      <c r="W16" s="241">
        <v>7</v>
      </c>
      <c r="X16" s="242">
        <v>7.1</v>
      </c>
      <c r="Y16" s="242">
        <v>6.9</v>
      </c>
      <c r="Z16" s="242">
        <v>7.7</v>
      </c>
      <c r="AA16" s="16">
        <v>7.3</v>
      </c>
      <c r="AB16" s="16">
        <v>6.6</v>
      </c>
    </row>
    <row r="17" spans="1:28">
      <c r="A17" s="233" t="s">
        <v>100</v>
      </c>
      <c r="B17" s="237">
        <v>227</v>
      </c>
      <c r="C17" s="238">
        <v>257</v>
      </c>
      <c r="D17" s="238">
        <v>383</v>
      </c>
      <c r="E17" s="238">
        <v>416</v>
      </c>
      <c r="F17" s="238">
        <v>417</v>
      </c>
      <c r="G17" s="238">
        <v>432</v>
      </c>
      <c r="H17" s="238">
        <v>419</v>
      </c>
      <c r="I17" s="238">
        <v>419</v>
      </c>
      <c r="J17" s="238">
        <v>394</v>
      </c>
      <c r="K17" s="238">
        <v>432</v>
      </c>
      <c r="L17" s="238">
        <v>419</v>
      </c>
      <c r="M17" s="16">
        <v>436</v>
      </c>
      <c r="N17" s="16">
        <v>367</v>
      </c>
      <c r="O17" s="239">
        <f t="shared" si="1"/>
        <v>140</v>
      </c>
      <c r="P17" s="240">
        <f t="shared" si="0"/>
        <v>0.61674008810572689</v>
      </c>
      <c r="Q17" s="240">
        <f t="shared" si="2"/>
        <v>3.2610627332504E-2</v>
      </c>
      <c r="R17" s="241">
        <v>5.5</v>
      </c>
      <c r="S17" s="241">
        <v>8.4</v>
      </c>
      <c r="T17" s="241">
        <v>8.3000000000000007</v>
      </c>
      <c r="U17" s="241">
        <v>8.1999999999999993</v>
      </c>
      <c r="V17" s="241">
        <v>8.3000000000000007</v>
      </c>
      <c r="W17" s="241">
        <v>8.1999999999999993</v>
      </c>
      <c r="X17" s="242">
        <v>7.7</v>
      </c>
      <c r="Y17" s="242">
        <v>8.4</v>
      </c>
      <c r="Z17" s="242">
        <v>8.1</v>
      </c>
      <c r="AA17" s="16">
        <v>8.4</v>
      </c>
      <c r="AB17" s="16">
        <v>7.1</v>
      </c>
    </row>
    <row r="18" spans="1:28">
      <c r="A18" s="233" t="s">
        <v>101</v>
      </c>
      <c r="B18" s="237">
        <v>28</v>
      </c>
      <c r="C18" s="238">
        <v>31</v>
      </c>
      <c r="D18" s="238">
        <v>46</v>
      </c>
      <c r="E18" s="238">
        <v>33</v>
      </c>
      <c r="F18" s="238">
        <v>27</v>
      </c>
      <c r="G18" s="238">
        <v>50</v>
      </c>
      <c r="H18" s="238">
        <v>53</v>
      </c>
      <c r="I18" s="238">
        <v>59</v>
      </c>
      <c r="J18" s="238">
        <v>48</v>
      </c>
      <c r="K18" s="238">
        <v>47</v>
      </c>
      <c r="L18" s="238">
        <v>45</v>
      </c>
      <c r="M18" s="16">
        <v>54</v>
      </c>
      <c r="N18" s="16">
        <v>45</v>
      </c>
      <c r="O18" s="239">
        <f t="shared" si="1"/>
        <v>17</v>
      </c>
      <c r="P18" s="240">
        <f t="shared" si="0"/>
        <v>0.6071428571428571</v>
      </c>
      <c r="Q18" s="240">
        <f t="shared" si="2"/>
        <v>3.9985782832770572E-3</v>
      </c>
      <c r="R18" s="241">
        <v>5.5</v>
      </c>
      <c r="S18" s="241">
        <v>5.4</v>
      </c>
      <c r="T18" s="241">
        <v>4.5</v>
      </c>
      <c r="U18" s="241">
        <v>8.4</v>
      </c>
      <c r="V18" s="241">
        <v>8.4</v>
      </c>
      <c r="W18" s="241">
        <v>9</v>
      </c>
      <c r="X18" s="242">
        <v>7.4</v>
      </c>
      <c r="Y18" s="242">
        <v>7.3</v>
      </c>
      <c r="Z18" s="242">
        <v>7</v>
      </c>
      <c r="AA18" s="16">
        <v>8.1999999999999993</v>
      </c>
      <c r="AB18" s="16">
        <v>6.9</v>
      </c>
    </row>
    <row r="19" spans="1:28">
      <c r="A19" s="233" t="s">
        <v>102</v>
      </c>
      <c r="B19" s="237">
        <v>40</v>
      </c>
      <c r="C19" s="238">
        <v>41</v>
      </c>
      <c r="D19" s="238">
        <v>67</v>
      </c>
      <c r="E19" s="238">
        <v>59</v>
      </c>
      <c r="F19" s="238">
        <v>54</v>
      </c>
      <c r="G19" s="238">
        <v>58</v>
      </c>
      <c r="H19" s="238">
        <v>60</v>
      </c>
      <c r="I19" s="238">
        <v>69</v>
      </c>
      <c r="J19" s="238">
        <v>63</v>
      </c>
      <c r="K19" s="238">
        <v>67</v>
      </c>
      <c r="L19" s="238">
        <v>61</v>
      </c>
      <c r="M19" s="16">
        <v>60</v>
      </c>
      <c r="N19" s="16">
        <v>60</v>
      </c>
      <c r="O19" s="239">
        <f t="shared" si="1"/>
        <v>20</v>
      </c>
      <c r="P19" s="240">
        <f t="shared" si="0"/>
        <v>0.5</v>
      </c>
      <c r="Q19" s="240">
        <f t="shared" si="2"/>
        <v>5.331437711036076E-3</v>
      </c>
      <c r="R19" s="241">
        <v>5</v>
      </c>
      <c r="S19" s="241">
        <v>7</v>
      </c>
      <c r="T19" s="241">
        <v>6.4</v>
      </c>
      <c r="U19" s="241">
        <v>7.3</v>
      </c>
      <c r="V19" s="241">
        <v>7.1</v>
      </c>
      <c r="W19" s="241">
        <v>7.9</v>
      </c>
      <c r="X19" s="242">
        <v>7.2</v>
      </c>
      <c r="Y19" s="242">
        <v>7.6</v>
      </c>
      <c r="Z19" s="242">
        <v>7</v>
      </c>
      <c r="AA19" s="16">
        <v>6.9</v>
      </c>
      <c r="AB19" s="16">
        <v>6.9</v>
      </c>
    </row>
    <row r="20" spans="1:28">
      <c r="A20" s="233" t="s">
        <v>103</v>
      </c>
      <c r="B20" s="237">
        <v>266</v>
      </c>
      <c r="C20" s="238">
        <v>242</v>
      </c>
      <c r="D20" s="238">
        <v>429</v>
      </c>
      <c r="E20" s="238">
        <v>387</v>
      </c>
      <c r="F20" s="238">
        <v>436</v>
      </c>
      <c r="G20" s="238">
        <v>422</v>
      </c>
      <c r="H20" s="238">
        <v>395</v>
      </c>
      <c r="I20" s="238">
        <v>445</v>
      </c>
      <c r="J20" s="238">
        <v>484</v>
      </c>
      <c r="K20" s="238">
        <v>472</v>
      </c>
      <c r="L20" s="238">
        <v>489</v>
      </c>
      <c r="M20" s="16">
        <v>507</v>
      </c>
      <c r="N20" s="16">
        <v>405</v>
      </c>
      <c r="O20" s="239">
        <f t="shared" si="1"/>
        <v>139</v>
      </c>
      <c r="P20" s="240">
        <f t="shared" si="0"/>
        <v>0.52255639097744366</v>
      </c>
      <c r="Q20" s="240">
        <f t="shared" si="2"/>
        <v>3.5987204549493515E-2</v>
      </c>
      <c r="R20" s="241">
        <v>4.0999999999999996</v>
      </c>
      <c r="S20" s="241">
        <v>6.3</v>
      </c>
      <c r="T20" s="241">
        <v>7</v>
      </c>
      <c r="U20" s="241">
        <v>6.8</v>
      </c>
      <c r="V20" s="241">
        <v>6.3</v>
      </c>
      <c r="W20" s="241">
        <v>7</v>
      </c>
      <c r="X20" s="242">
        <v>7.5</v>
      </c>
      <c r="Y20" s="242">
        <v>7.3</v>
      </c>
      <c r="Z20" s="242">
        <v>7.5</v>
      </c>
      <c r="AA20" s="16">
        <v>7.8</v>
      </c>
      <c r="AB20" s="16">
        <v>6.3</v>
      </c>
    </row>
    <row r="21" spans="1:28">
      <c r="A21" s="233" t="s">
        <v>104</v>
      </c>
      <c r="B21" s="237">
        <v>150</v>
      </c>
      <c r="C21" s="238">
        <v>154</v>
      </c>
      <c r="D21" s="238">
        <v>227</v>
      </c>
      <c r="E21" s="238">
        <v>230</v>
      </c>
      <c r="F21" s="238">
        <v>230</v>
      </c>
      <c r="G21" s="238">
        <v>243</v>
      </c>
      <c r="H21" s="238">
        <v>241</v>
      </c>
      <c r="I21" s="238">
        <v>267</v>
      </c>
      <c r="J21" s="238">
        <v>257</v>
      </c>
      <c r="K21" s="238">
        <v>231</v>
      </c>
      <c r="L21" s="238">
        <v>239</v>
      </c>
      <c r="M21" s="16">
        <v>250</v>
      </c>
      <c r="N21" s="16">
        <v>229</v>
      </c>
      <c r="O21" s="239">
        <f t="shared" si="1"/>
        <v>79</v>
      </c>
      <c r="P21" s="240">
        <f t="shared" si="0"/>
        <v>0.52666666666666662</v>
      </c>
      <c r="Q21" s="240">
        <f t="shared" si="2"/>
        <v>2.0348320597121022E-2</v>
      </c>
      <c r="R21" s="241">
        <v>4.9000000000000004</v>
      </c>
      <c r="S21" s="241">
        <v>7</v>
      </c>
      <c r="T21" s="241">
        <v>7</v>
      </c>
      <c r="U21" s="241">
        <v>7.4</v>
      </c>
      <c r="V21" s="241">
        <v>7.2</v>
      </c>
      <c r="W21" s="241">
        <v>7.8</v>
      </c>
      <c r="X21" s="242">
        <v>7.5</v>
      </c>
      <c r="Y21" s="242">
        <v>6.8</v>
      </c>
      <c r="Z21" s="242">
        <v>7</v>
      </c>
      <c r="AA21" s="16">
        <v>7.3</v>
      </c>
      <c r="AB21" s="16">
        <v>6.7</v>
      </c>
    </row>
    <row r="22" spans="1:28">
      <c r="A22" s="233" t="s">
        <v>105</v>
      </c>
      <c r="B22" s="237">
        <v>75</v>
      </c>
      <c r="C22" s="238">
        <v>71</v>
      </c>
      <c r="D22" s="238">
        <v>103</v>
      </c>
      <c r="E22" s="238">
        <v>98</v>
      </c>
      <c r="F22" s="238">
        <v>113</v>
      </c>
      <c r="G22" s="238">
        <v>113</v>
      </c>
      <c r="H22" s="238">
        <v>115</v>
      </c>
      <c r="I22" s="238">
        <v>124</v>
      </c>
      <c r="J22" s="238">
        <v>123</v>
      </c>
      <c r="K22" s="238">
        <v>115</v>
      </c>
      <c r="L22" s="238">
        <v>117</v>
      </c>
      <c r="M22" s="16">
        <v>131</v>
      </c>
      <c r="N22" s="16">
        <v>120</v>
      </c>
      <c r="O22" s="239">
        <f t="shared" si="1"/>
        <v>45</v>
      </c>
      <c r="P22" s="240">
        <f t="shared" si="0"/>
        <v>0.6</v>
      </c>
      <c r="Q22" s="240">
        <f t="shared" si="2"/>
        <v>1.0662875422072152E-2</v>
      </c>
      <c r="R22" s="241">
        <v>4.5</v>
      </c>
      <c r="S22" s="241">
        <v>6</v>
      </c>
      <c r="T22" s="241">
        <v>6.8</v>
      </c>
      <c r="U22" s="241">
        <v>7.1</v>
      </c>
      <c r="V22" s="241">
        <v>6.9</v>
      </c>
      <c r="W22" s="241">
        <v>7.4</v>
      </c>
      <c r="X22" s="242">
        <v>7.3</v>
      </c>
      <c r="Y22" s="242">
        <v>6.8</v>
      </c>
      <c r="Z22" s="242">
        <v>7</v>
      </c>
      <c r="AA22" s="16">
        <v>7.7</v>
      </c>
      <c r="AB22" s="16">
        <v>7.1</v>
      </c>
    </row>
    <row r="23" spans="1:28">
      <c r="A23" s="233" t="s">
        <v>106</v>
      </c>
      <c r="B23" s="237">
        <v>71</v>
      </c>
      <c r="C23" s="238">
        <v>65</v>
      </c>
      <c r="D23" s="238">
        <v>87</v>
      </c>
      <c r="E23" s="238">
        <v>82</v>
      </c>
      <c r="F23" s="238">
        <v>86</v>
      </c>
      <c r="G23" s="238">
        <v>94</v>
      </c>
      <c r="H23" s="238">
        <v>96</v>
      </c>
      <c r="I23" s="238">
        <v>97</v>
      </c>
      <c r="J23" s="238">
        <v>97</v>
      </c>
      <c r="K23" s="238">
        <v>98</v>
      </c>
      <c r="L23" s="238">
        <v>99</v>
      </c>
      <c r="M23" s="16">
        <v>110</v>
      </c>
      <c r="N23" s="16">
        <v>100</v>
      </c>
      <c r="O23" s="239">
        <f t="shared" si="1"/>
        <v>29</v>
      </c>
      <c r="P23" s="240">
        <f t="shared" si="0"/>
        <v>0.40845070422535212</v>
      </c>
      <c r="Q23" s="240">
        <f t="shared" si="2"/>
        <v>8.8857295183934603E-3</v>
      </c>
      <c r="R23" s="241">
        <v>4.5999999999999996</v>
      </c>
      <c r="S23" s="241">
        <v>5.6</v>
      </c>
      <c r="T23" s="241">
        <v>5.8</v>
      </c>
      <c r="U23" s="241">
        <v>6.6</v>
      </c>
      <c r="V23" s="241">
        <v>6.4</v>
      </c>
      <c r="W23" s="241">
        <v>6.6</v>
      </c>
      <c r="X23" s="242">
        <v>6.5</v>
      </c>
      <c r="Y23" s="242">
        <v>6.6</v>
      </c>
      <c r="Z23" s="242">
        <v>6.6</v>
      </c>
      <c r="AA23" s="16">
        <v>7.3</v>
      </c>
      <c r="AB23" s="16">
        <v>6.7</v>
      </c>
    </row>
    <row r="24" spans="1:28">
      <c r="A24" s="233" t="s">
        <v>107</v>
      </c>
      <c r="B24" s="237">
        <v>89</v>
      </c>
      <c r="C24" s="238">
        <v>94</v>
      </c>
      <c r="D24" s="238">
        <v>170</v>
      </c>
      <c r="E24" s="238">
        <v>170</v>
      </c>
      <c r="F24" s="238">
        <v>145</v>
      </c>
      <c r="G24" s="238">
        <v>173</v>
      </c>
      <c r="H24" s="238">
        <v>138</v>
      </c>
      <c r="I24" s="238">
        <v>166</v>
      </c>
      <c r="J24" s="238">
        <v>158</v>
      </c>
      <c r="K24" s="238">
        <v>158</v>
      </c>
      <c r="L24" s="238">
        <v>213</v>
      </c>
      <c r="M24" s="16">
        <v>178</v>
      </c>
      <c r="N24" s="16">
        <v>168</v>
      </c>
      <c r="O24" s="239">
        <f t="shared" si="1"/>
        <v>79</v>
      </c>
      <c r="P24" s="240">
        <f t="shared" si="0"/>
        <v>0.88764044943820219</v>
      </c>
      <c r="Q24" s="240">
        <f t="shared" si="2"/>
        <v>1.4928025590901013E-2</v>
      </c>
      <c r="R24" s="241">
        <v>4.8</v>
      </c>
      <c r="S24" s="241">
        <v>8.3000000000000007</v>
      </c>
      <c r="T24" s="241">
        <v>7.2</v>
      </c>
      <c r="U24" s="241">
        <v>7.3</v>
      </c>
      <c r="V24" s="241">
        <v>6.8</v>
      </c>
      <c r="W24" s="241">
        <v>8</v>
      </c>
      <c r="X24" s="242">
        <v>7.6</v>
      </c>
      <c r="Y24" s="242">
        <v>7.5</v>
      </c>
      <c r="Z24" s="242">
        <v>9.9</v>
      </c>
      <c r="AA24" s="16">
        <v>8.4</v>
      </c>
      <c r="AB24" s="16">
        <v>8</v>
      </c>
    </row>
    <row r="25" spans="1:28">
      <c r="A25" s="233" t="s">
        <v>108</v>
      </c>
      <c r="B25" s="237">
        <v>99</v>
      </c>
      <c r="C25" s="238">
        <v>96</v>
      </c>
      <c r="D25" s="238">
        <v>132</v>
      </c>
      <c r="E25" s="238">
        <v>136</v>
      </c>
      <c r="F25" s="238">
        <v>138</v>
      </c>
      <c r="G25" s="238">
        <v>156</v>
      </c>
      <c r="H25" s="238">
        <v>129</v>
      </c>
      <c r="I25" s="238">
        <v>147</v>
      </c>
      <c r="J25" s="238">
        <v>143</v>
      </c>
      <c r="K25" s="238">
        <v>146</v>
      </c>
      <c r="L25" s="238">
        <v>149</v>
      </c>
      <c r="M25" s="16">
        <v>156</v>
      </c>
      <c r="N25" s="16">
        <v>160</v>
      </c>
      <c r="O25" s="239">
        <f t="shared" si="1"/>
        <v>61</v>
      </c>
      <c r="P25" s="240">
        <f t="shared" si="0"/>
        <v>0.61616161616161613</v>
      </c>
      <c r="Q25" s="240">
        <f t="shared" si="2"/>
        <v>1.4217167229429535E-2</v>
      </c>
      <c r="R25" s="241">
        <v>5</v>
      </c>
      <c r="S25" s="241">
        <v>6.9</v>
      </c>
      <c r="T25" s="241">
        <v>7</v>
      </c>
      <c r="U25" s="241">
        <v>7.8</v>
      </c>
      <c r="V25" s="241">
        <v>6.5</v>
      </c>
      <c r="W25" s="241">
        <v>7.2</v>
      </c>
      <c r="X25" s="242">
        <v>7</v>
      </c>
      <c r="Y25" s="242">
        <v>7.1</v>
      </c>
      <c r="Z25" s="242">
        <v>7.2</v>
      </c>
      <c r="AA25" s="16">
        <v>7.6</v>
      </c>
      <c r="AB25" s="16">
        <v>7.7</v>
      </c>
    </row>
    <row r="26" spans="1:28">
      <c r="A26" s="233" t="s">
        <v>109</v>
      </c>
      <c r="B26" s="237">
        <v>32</v>
      </c>
      <c r="C26" s="238">
        <v>29</v>
      </c>
      <c r="D26" s="238">
        <v>56</v>
      </c>
      <c r="E26" s="238">
        <v>47</v>
      </c>
      <c r="F26" s="238">
        <v>50</v>
      </c>
      <c r="G26" s="238">
        <v>43</v>
      </c>
      <c r="H26" s="238">
        <v>44</v>
      </c>
      <c r="I26" s="238">
        <v>47</v>
      </c>
      <c r="J26" s="238">
        <v>54</v>
      </c>
      <c r="K26" s="238">
        <v>50</v>
      </c>
      <c r="L26" s="238">
        <v>50</v>
      </c>
      <c r="M26" s="16">
        <v>50</v>
      </c>
      <c r="N26" s="16">
        <v>49</v>
      </c>
      <c r="O26" s="239">
        <f t="shared" si="1"/>
        <v>17</v>
      </c>
      <c r="P26" s="240">
        <f t="shared" si="0"/>
        <v>0.53125</v>
      </c>
      <c r="Q26" s="240">
        <f t="shared" si="2"/>
        <v>4.3540074640127952E-3</v>
      </c>
      <c r="R26" s="241">
        <v>4.5999999999999996</v>
      </c>
      <c r="S26" s="241">
        <v>7.1</v>
      </c>
      <c r="T26" s="241">
        <v>7.5</v>
      </c>
      <c r="U26" s="241">
        <v>6.4</v>
      </c>
      <c r="V26" s="241">
        <v>6.7</v>
      </c>
      <c r="W26" s="241">
        <v>7</v>
      </c>
      <c r="X26" s="242">
        <v>7.9</v>
      </c>
      <c r="Y26" s="242">
        <v>7.3</v>
      </c>
      <c r="Z26" s="242">
        <v>7.3</v>
      </c>
      <c r="AA26" s="16">
        <v>7.3</v>
      </c>
      <c r="AB26" s="16">
        <v>7.2</v>
      </c>
    </row>
    <row r="27" spans="1:28">
      <c r="A27" s="233" t="s">
        <v>110</v>
      </c>
      <c r="B27" s="237">
        <v>154</v>
      </c>
      <c r="C27" s="238">
        <v>137</v>
      </c>
      <c r="D27" s="238">
        <v>227</v>
      </c>
      <c r="E27" s="238">
        <v>212</v>
      </c>
      <c r="F27" s="238">
        <v>210</v>
      </c>
      <c r="G27" s="238">
        <v>220</v>
      </c>
      <c r="H27" s="238">
        <v>205</v>
      </c>
      <c r="I27" s="238">
        <v>224</v>
      </c>
      <c r="J27" s="238">
        <v>212</v>
      </c>
      <c r="K27" s="238">
        <v>201</v>
      </c>
      <c r="L27" s="238">
        <v>223</v>
      </c>
      <c r="M27" s="16">
        <v>227</v>
      </c>
      <c r="N27" s="16">
        <v>227</v>
      </c>
      <c r="O27" s="239">
        <f t="shared" si="1"/>
        <v>73</v>
      </c>
      <c r="P27" s="240">
        <f t="shared" si="0"/>
        <v>0.47402597402597402</v>
      </c>
      <c r="Q27" s="240">
        <f t="shared" si="2"/>
        <v>2.0170606006753154E-2</v>
      </c>
      <c r="R27" s="241">
        <v>5</v>
      </c>
      <c r="S27" s="241">
        <v>7.4</v>
      </c>
      <c r="T27" s="241">
        <v>7.3</v>
      </c>
      <c r="U27" s="241">
        <v>7.7</v>
      </c>
      <c r="V27" s="241">
        <v>7.1</v>
      </c>
      <c r="W27" s="241">
        <v>7.7</v>
      </c>
      <c r="X27" s="242">
        <v>7.3</v>
      </c>
      <c r="Y27" s="242">
        <v>6.9</v>
      </c>
      <c r="Z27" s="242">
        <v>7.6</v>
      </c>
      <c r="AA27" s="16">
        <v>7.7</v>
      </c>
      <c r="AB27" s="16">
        <v>7.7</v>
      </c>
    </row>
    <row r="28" spans="1:28">
      <c r="A28" s="233" t="s">
        <v>111</v>
      </c>
      <c r="B28" s="237">
        <v>184</v>
      </c>
      <c r="C28" s="238">
        <v>161</v>
      </c>
      <c r="D28" s="238">
        <v>286</v>
      </c>
      <c r="E28" s="238">
        <v>280</v>
      </c>
      <c r="F28" s="238">
        <v>281</v>
      </c>
      <c r="G28" s="238">
        <v>289</v>
      </c>
      <c r="H28" s="238">
        <v>290</v>
      </c>
      <c r="I28" s="238">
        <v>274</v>
      </c>
      <c r="J28" s="238">
        <v>270</v>
      </c>
      <c r="K28" s="238">
        <v>313</v>
      </c>
      <c r="L28" s="238">
        <v>304</v>
      </c>
      <c r="M28" s="16">
        <v>309</v>
      </c>
      <c r="N28" s="16">
        <v>338</v>
      </c>
      <c r="O28" s="239">
        <f t="shared" si="1"/>
        <v>154</v>
      </c>
      <c r="P28" s="240">
        <f t="shared" si="0"/>
        <v>0.83695652173913049</v>
      </c>
      <c r="Q28" s="240">
        <f t="shared" si="2"/>
        <v>3.0033765772169894E-2</v>
      </c>
      <c r="R28" s="241">
        <v>4.5999999999999996</v>
      </c>
      <c r="S28" s="241">
        <v>7.4</v>
      </c>
      <c r="T28" s="241">
        <v>7.4</v>
      </c>
      <c r="U28" s="241">
        <v>7.9</v>
      </c>
      <c r="V28" s="241">
        <v>7.5</v>
      </c>
      <c r="W28" s="241">
        <v>7.1</v>
      </c>
      <c r="X28" s="242">
        <v>7</v>
      </c>
      <c r="Y28" s="242">
        <v>7.9</v>
      </c>
      <c r="Z28" s="242">
        <v>7.7</v>
      </c>
      <c r="AA28" s="16">
        <v>7.8</v>
      </c>
      <c r="AB28" s="16">
        <v>8.4</v>
      </c>
    </row>
    <row r="29" spans="1:28">
      <c r="A29" s="233" t="s">
        <v>112</v>
      </c>
      <c r="B29" s="237">
        <v>214</v>
      </c>
      <c r="C29" s="238">
        <v>212</v>
      </c>
      <c r="D29" s="238">
        <v>377</v>
      </c>
      <c r="E29" s="238">
        <v>364</v>
      </c>
      <c r="F29" s="238">
        <v>366</v>
      </c>
      <c r="G29" s="238">
        <v>388</v>
      </c>
      <c r="H29" s="238">
        <v>345</v>
      </c>
      <c r="I29" s="238">
        <v>354</v>
      </c>
      <c r="J29" s="238">
        <v>357</v>
      </c>
      <c r="K29" s="238">
        <v>355</v>
      </c>
      <c r="L29" s="238">
        <v>350</v>
      </c>
      <c r="M29" s="16">
        <v>369</v>
      </c>
      <c r="N29" s="16">
        <v>351</v>
      </c>
      <c r="O29" s="239">
        <f t="shared" si="1"/>
        <v>137</v>
      </c>
      <c r="P29" s="240">
        <f t="shared" si="0"/>
        <v>0.64018691588785048</v>
      </c>
      <c r="Q29" s="240">
        <f t="shared" si="2"/>
        <v>3.1188910609561044E-2</v>
      </c>
      <c r="R29" s="241">
        <v>4.9000000000000004</v>
      </c>
      <c r="S29" s="241">
        <v>8</v>
      </c>
      <c r="T29" s="241">
        <v>8</v>
      </c>
      <c r="U29" s="241">
        <v>8.6</v>
      </c>
      <c r="V29" s="241">
        <v>7.5</v>
      </c>
      <c r="W29" s="241">
        <v>7.6</v>
      </c>
      <c r="X29" s="242">
        <v>7.7</v>
      </c>
      <c r="Y29" s="242">
        <v>7.6</v>
      </c>
      <c r="Z29" s="242">
        <v>7.5</v>
      </c>
      <c r="AA29" s="16">
        <v>7.9</v>
      </c>
      <c r="AB29" s="16">
        <v>7.5</v>
      </c>
    </row>
    <row r="30" spans="1:28">
      <c r="A30" s="233" t="s">
        <v>113</v>
      </c>
      <c r="B30" s="237">
        <v>121</v>
      </c>
      <c r="C30" s="238">
        <v>115</v>
      </c>
      <c r="D30" s="238">
        <v>206</v>
      </c>
      <c r="E30" s="238">
        <v>190</v>
      </c>
      <c r="F30" s="238">
        <v>194</v>
      </c>
      <c r="G30" s="238">
        <v>258</v>
      </c>
      <c r="H30" s="238">
        <v>195</v>
      </c>
      <c r="I30" s="238">
        <v>230</v>
      </c>
      <c r="J30" s="238">
        <v>260</v>
      </c>
      <c r="K30" s="238">
        <v>231</v>
      </c>
      <c r="L30" s="238">
        <v>239</v>
      </c>
      <c r="M30" s="16">
        <v>235</v>
      </c>
      <c r="N30" s="16">
        <v>236</v>
      </c>
      <c r="O30" s="239">
        <f t="shared" si="1"/>
        <v>115</v>
      </c>
      <c r="P30" s="240">
        <f t="shared" si="0"/>
        <v>0.95041322314049592</v>
      </c>
      <c r="Q30" s="240">
        <f t="shared" si="2"/>
        <v>2.0970321663408564E-2</v>
      </c>
      <c r="R30" s="241">
        <v>4</v>
      </c>
      <c r="S30" s="241">
        <v>6.2</v>
      </c>
      <c r="T30" s="241">
        <v>6.3</v>
      </c>
      <c r="U30" s="241">
        <v>8.1</v>
      </c>
      <c r="V30" s="241">
        <v>6.3</v>
      </c>
      <c r="W30" s="241">
        <v>7.4</v>
      </c>
      <c r="X30" s="242">
        <v>8.3000000000000007</v>
      </c>
      <c r="Y30" s="242">
        <v>7.4</v>
      </c>
      <c r="Z30" s="242">
        <v>7.6</v>
      </c>
      <c r="AA30" s="16">
        <v>7.5</v>
      </c>
      <c r="AB30" s="16">
        <v>7.5</v>
      </c>
    </row>
    <row r="31" spans="1:28">
      <c r="A31" s="233" t="s">
        <v>114</v>
      </c>
      <c r="B31" s="237">
        <v>54</v>
      </c>
      <c r="C31" s="238">
        <v>58</v>
      </c>
      <c r="D31" s="238">
        <v>84</v>
      </c>
      <c r="E31" s="238">
        <v>87</v>
      </c>
      <c r="F31" s="238">
        <v>84</v>
      </c>
      <c r="G31" s="238">
        <v>93</v>
      </c>
      <c r="H31" s="238">
        <v>80</v>
      </c>
      <c r="I31" s="238">
        <v>89</v>
      </c>
      <c r="J31" s="238">
        <v>84</v>
      </c>
      <c r="K31" s="238">
        <v>88</v>
      </c>
      <c r="L31" s="238">
        <v>91</v>
      </c>
      <c r="M31" s="16">
        <v>85</v>
      </c>
      <c r="N31" s="16">
        <v>89</v>
      </c>
      <c r="O31" s="239">
        <f t="shared" si="1"/>
        <v>35</v>
      </c>
      <c r="P31" s="240">
        <f t="shared" si="0"/>
        <v>0.64814814814814814</v>
      </c>
      <c r="Q31" s="240">
        <f t="shared" si="2"/>
        <v>7.9082992713701786E-3</v>
      </c>
      <c r="R31" s="241">
        <v>4.9000000000000004</v>
      </c>
      <c r="S31" s="241">
        <v>7.1</v>
      </c>
      <c r="T31" s="241">
        <v>6.9</v>
      </c>
      <c r="U31" s="241">
        <v>7.1</v>
      </c>
      <c r="V31" s="241">
        <v>6.5</v>
      </c>
      <c r="W31" s="241">
        <v>7.2</v>
      </c>
      <c r="X31" s="242">
        <v>6.8</v>
      </c>
      <c r="Y31" s="242">
        <v>7</v>
      </c>
      <c r="Z31" s="242">
        <v>7.3</v>
      </c>
      <c r="AA31" s="16">
        <v>6.8</v>
      </c>
      <c r="AB31" s="16">
        <v>7.1</v>
      </c>
    </row>
    <row r="32" spans="1:28">
      <c r="A32" s="233" t="s">
        <v>115</v>
      </c>
      <c r="B32" s="237">
        <v>125</v>
      </c>
      <c r="C32" s="238">
        <v>130</v>
      </c>
      <c r="D32" s="238">
        <v>201</v>
      </c>
      <c r="E32" s="238">
        <v>211</v>
      </c>
      <c r="F32" s="238">
        <v>205</v>
      </c>
      <c r="G32" s="238">
        <v>235</v>
      </c>
      <c r="H32" s="238">
        <v>224</v>
      </c>
      <c r="I32" s="238">
        <v>238</v>
      </c>
      <c r="J32" s="238">
        <v>229</v>
      </c>
      <c r="K32" s="238">
        <v>215</v>
      </c>
      <c r="L32" s="238">
        <v>226</v>
      </c>
      <c r="M32" s="16">
        <v>240</v>
      </c>
      <c r="N32" s="16">
        <v>229</v>
      </c>
      <c r="O32" s="239">
        <f t="shared" si="1"/>
        <v>104</v>
      </c>
      <c r="P32" s="240">
        <f t="shared" si="0"/>
        <v>0.83199999999999996</v>
      </c>
      <c r="Q32" s="240">
        <f t="shared" si="2"/>
        <v>2.0348320597121022E-2</v>
      </c>
      <c r="R32" s="241">
        <v>4.5</v>
      </c>
      <c r="S32" s="241">
        <v>6.9</v>
      </c>
      <c r="T32" s="241">
        <v>6.7</v>
      </c>
      <c r="U32" s="241">
        <v>7.9</v>
      </c>
      <c r="V32" s="241">
        <v>7.3</v>
      </c>
      <c r="W32" s="241">
        <v>7.6</v>
      </c>
      <c r="X32" s="242">
        <v>7.3</v>
      </c>
      <c r="Y32" s="242">
        <v>6.9</v>
      </c>
      <c r="Z32" s="242">
        <v>7.2</v>
      </c>
      <c r="AA32" s="16">
        <v>7.6</v>
      </c>
      <c r="AB32" s="16">
        <v>7.3</v>
      </c>
    </row>
    <row r="33" spans="1:28">
      <c r="A33" s="233" t="s">
        <v>116</v>
      </c>
      <c r="B33" s="237">
        <v>27</v>
      </c>
      <c r="C33" s="238">
        <v>27</v>
      </c>
      <c r="D33" s="238">
        <v>40</v>
      </c>
      <c r="E33" s="238">
        <v>39</v>
      </c>
      <c r="F33" s="238">
        <v>38</v>
      </c>
      <c r="G33" s="238">
        <v>42</v>
      </c>
      <c r="H33" s="238">
        <v>41</v>
      </c>
      <c r="I33" s="238">
        <v>50</v>
      </c>
      <c r="J33" s="238">
        <v>45</v>
      </c>
      <c r="K33" s="238">
        <v>47</v>
      </c>
      <c r="L33" s="238">
        <v>46</v>
      </c>
      <c r="M33" s="16">
        <v>45</v>
      </c>
      <c r="N33" s="16">
        <v>45</v>
      </c>
      <c r="O33" s="239">
        <f t="shared" si="1"/>
        <v>18</v>
      </c>
      <c r="P33" s="240">
        <f t="shared" si="0"/>
        <v>0.66666666666666663</v>
      </c>
      <c r="Q33" s="240">
        <f t="shared" si="2"/>
        <v>3.9985782832770572E-3</v>
      </c>
      <c r="R33" s="241">
        <v>5.4</v>
      </c>
      <c r="S33" s="241">
        <v>7.5</v>
      </c>
      <c r="T33" s="241">
        <v>7.3</v>
      </c>
      <c r="U33" s="241">
        <v>8.1999999999999993</v>
      </c>
      <c r="V33" s="241">
        <v>7.8</v>
      </c>
      <c r="W33" s="241">
        <v>9.1</v>
      </c>
      <c r="X33" s="242">
        <v>8.1999999999999993</v>
      </c>
      <c r="Y33" s="242">
        <v>8.5</v>
      </c>
      <c r="Z33" s="242">
        <v>8.3000000000000007</v>
      </c>
      <c r="AA33" s="16">
        <v>8.1999999999999993</v>
      </c>
      <c r="AB33" s="16">
        <v>8.1999999999999993</v>
      </c>
    </row>
    <row r="34" spans="1:28">
      <c r="A34" s="233" t="s">
        <v>117</v>
      </c>
      <c r="B34" s="237">
        <v>49</v>
      </c>
      <c r="C34" s="238">
        <v>51</v>
      </c>
      <c r="D34" s="238">
        <v>70</v>
      </c>
      <c r="E34" s="238">
        <v>67</v>
      </c>
      <c r="F34" s="238">
        <v>71</v>
      </c>
      <c r="G34" s="238">
        <v>72</v>
      </c>
      <c r="H34" s="238">
        <v>73</v>
      </c>
      <c r="I34" s="238">
        <v>77</v>
      </c>
      <c r="J34" s="238">
        <v>84</v>
      </c>
      <c r="K34" s="238">
        <v>70</v>
      </c>
      <c r="L34" s="238">
        <v>79</v>
      </c>
      <c r="M34" s="16">
        <v>86</v>
      </c>
      <c r="N34" s="16">
        <v>79</v>
      </c>
      <c r="O34" s="239">
        <f t="shared" si="1"/>
        <v>30</v>
      </c>
      <c r="P34" s="240">
        <f t="shared" si="0"/>
        <v>0.61224489795918369</v>
      </c>
      <c r="Q34" s="240">
        <f t="shared" si="2"/>
        <v>7.0197263195308337E-3</v>
      </c>
      <c r="R34" s="241">
        <v>4.9000000000000004</v>
      </c>
      <c r="S34" s="241">
        <v>6.2</v>
      </c>
      <c r="T34" s="241">
        <v>6.5</v>
      </c>
      <c r="U34" s="241">
        <v>6.8</v>
      </c>
      <c r="V34" s="241">
        <v>6.7</v>
      </c>
      <c r="W34" s="241">
        <v>7.1</v>
      </c>
      <c r="X34" s="242">
        <v>7.7</v>
      </c>
      <c r="Y34" s="242">
        <v>6.4</v>
      </c>
      <c r="Z34" s="242">
        <v>7.1</v>
      </c>
      <c r="AA34" s="16">
        <v>7.7</v>
      </c>
      <c r="AB34" s="16">
        <v>7.1</v>
      </c>
    </row>
    <row r="35" spans="1:28">
      <c r="A35" s="233" t="s">
        <v>118</v>
      </c>
      <c r="B35" s="237">
        <v>61</v>
      </c>
      <c r="C35" s="238">
        <v>64</v>
      </c>
      <c r="D35" s="238">
        <v>156</v>
      </c>
      <c r="E35" s="238">
        <v>119</v>
      </c>
      <c r="F35" s="238">
        <v>109</v>
      </c>
      <c r="G35" s="238">
        <v>109</v>
      </c>
      <c r="H35" s="238">
        <v>109</v>
      </c>
      <c r="I35" s="238">
        <v>112</v>
      </c>
      <c r="J35" s="238">
        <v>113</v>
      </c>
      <c r="K35" s="238">
        <v>123</v>
      </c>
      <c r="L35" s="238">
        <v>112</v>
      </c>
      <c r="M35" s="16">
        <v>115</v>
      </c>
      <c r="N35" s="16">
        <v>107</v>
      </c>
      <c r="O35" s="239">
        <f t="shared" si="1"/>
        <v>46</v>
      </c>
      <c r="P35" s="240">
        <f t="shared" si="0"/>
        <v>0.75409836065573765</v>
      </c>
      <c r="Q35" s="240">
        <f t="shared" si="2"/>
        <v>9.5077305846810022E-3</v>
      </c>
      <c r="R35" s="241">
        <v>4.8</v>
      </c>
      <c r="S35" s="241">
        <v>8.1</v>
      </c>
      <c r="T35" s="241">
        <v>7.5</v>
      </c>
      <c r="U35" s="241">
        <v>7.6</v>
      </c>
      <c r="V35" s="241">
        <v>7.4</v>
      </c>
      <c r="W35" s="241">
        <v>7.3</v>
      </c>
      <c r="X35" s="242">
        <v>7.3</v>
      </c>
      <c r="Y35" s="242">
        <v>7.9</v>
      </c>
      <c r="Z35" s="242">
        <v>7.2</v>
      </c>
      <c r="AA35" s="16">
        <v>7.4</v>
      </c>
      <c r="AB35" s="16">
        <v>6.9</v>
      </c>
    </row>
    <row r="36" spans="1:28">
      <c r="A36" s="233" t="s">
        <v>119</v>
      </c>
      <c r="B36" s="237">
        <v>37</v>
      </c>
      <c r="C36" s="238">
        <v>34</v>
      </c>
      <c r="D36" s="238">
        <v>60</v>
      </c>
      <c r="E36" s="238">
        <v>56</v>
      </c>
      <c r="F36" s="238">
        <v>54</v>
      </c>
      <c r="G36" s="238">
        <v>50</v>
      </c>
      <c r="H36" s="238">
        <v>60</v>
      </c>
      <c r="I36" s="238">
        <v>62</v>
      </c>
      <c r="J36" s="238">
        <v>61</v>
      </c>
      <c r="K36" s="238">
        <v>62</v>
      </c>
      <c r="L36" s="238">
        <v>58</v>
      </c>
      <c r="M36" s="16">
        <v>56</v>
      </c>
      <c r="N36" s="16">
        <v>55</v>
      </c>
      <c r="O36" s="239">
        <f t="shared" si="1"/>
        <v>18</v>
      </c>
      <c r="P36" s="240">
        <f t="shared" si="0"/>
        <v>0.48648648648648651</v>
      </c>
      <c r="Q36" s="240">
        <f t="shared" si="2"/>
        <v>4.8871512351164031E-3</v>
      </c>
      <c r="R36" s="241">
        <v>5</v>
      </c>
      <c r="S36" s="241">
        <v>7.8</v>
      </c>
      <c r="T36" s="241">
        <v>7.5</v>
      </c>
      <c r="U36" s="241">
        <v>7.1</v>
      </c>
      <c r="V36" s="241">
        <v>8.3000000000000007</v>
      </c>
      <c r="W36" s="241">
        <v>8.4</v>
      </c>
      <c r="X36" s="242">
        <v>8.3000000000000007</v>
      </c>
      <c r="Y36" s="242">
        <v>8.4</v>
      </c>
      <c r="Z36" s="242">
        <v>7.9</v>
      </c>
      <c r="AA36" s="16">
        <v>7.6</v>
      </c>
      <c r="AB36" s="16">
        <v>7.5</v>
      </c>
    </row>
    <row r="37" spans="1:28">
      <c r="A37" s="233" t="s">
        <v>120</v>
      </c>
      <c r="B37" s="237">
        <v>195</v>
      </c>
      <c r="C37" s="238">
        <v>217</v>
      </c>
      <c r="D37" s="238">
        <v>323</v>
      </c>
      <c r="E37" s="238">
        <v>306</v>
      </c>
      <c r="F37" s="238">
        <v>294</v>
      </c>
      <c r="G37" s="238">
        <v>310</v>
      </c>
      <c r="H37" s="238">
        <v>280</v>
      </c>
      <c r="I37" s="238">
        <v>291</v>
      </c>
      <c r="J37" s="238">
        <v>299</v>
      </c>
      <c r="K37" s="238">
        <v>278</v>
      </c>
      <c r="L37" s="238">
        <v>282</v>
      </c>
      <c r="M37" s="16">
        <v>288</v>
      </c>
      <c r="N37" s="16">
        <v>285</v>
      </c>
      <c r="O37" s="239">
        <f t="shared" si="1"/>
        <v>90</v>
      </c>
      <c r="P37" s="240">
        <f t="shared" si="0"/>
        <v>0.46153846153846156</v>
      </c>
      <c r="Q37" s="240">
        <f t="shared" si="2"/>
        <v>2.5324329127421361E-2</v>
      </c>
      <c r="R37" s="241">
        <v>5.3</v>
      </c>
      <c r="S37" s="241">
        <v>7.1</v>
      </c>
      <c r="T37" s="241">
        <v>6.8</v>
      </c>
      <c r="U37" s="241">
        <v>6.9</v>
      </c>
      <c r="V37" s="241">
        <v>6.4</v>
      </c>
      <c r="W37" s="241">
        <v>6.6</v>
      </c>
      <c r="X37" s="242">
        <v>6.8</v>
      </c>
      <c r="Y37" s="242">
        <v>6.3</v>
      </c>
      <c r="Z37" s="242">
        <v>6.3</v>
      </c>
      <c r="AA37" s="16">
        <v>6.4</v>
      </c>
      <c r="AB37" s="16">
        <v>6.4</v>
      </c>
    </row>
    <row r="38" spans="1:28">
      <c r="A38" s="233" t="s">
        <v>121</v>
      </c>
      <c r="B38" s="237">
        <v>41</v>
      </c>
      <c r="C38" s="238">
        <v>40</v>
      </c>
      <c r="D38" s="238">
        <v>61</v>
      </c>
      <c r="E38" s="238">
        <v>64</v>
      </c>
      <c r="F38" s="238">
        <v>66</v>
      </c>
      <c r="G38" s="238">
        <v>66</v>
      </c>
      <c r="H38" s="238">
        <v>63</v>
      </c>
      <c r="I38" s="238">
        <v>68</v>
      </c>
      <c r="J38" s="238">
        <v>67</v>
      </c>
      <c r="K38" s="238">
        <v>70</v>
      </c>
      <c r="L38" s="238">
        <v>70</v>
      </c>
      <c r="M38" s="16">
        <v>68</v>
      </c>
      <c r="N38" s="16">
        <v>66</v>
      </c>
      <c r="O38" s="239">
        <f t="shared" si="1"/>
        <v>25</v>
      </c>
      <c r="P38" s="240">
        <f t="shared" si="0"/>
        <v>0.6097560975609756</v>
      </c>
      <c r="Q38" s="240">
        <f t="shared" si="2"/>
        <v>5.8645814821396839E-3</v>
      </c>
      <c r="R38" s="241">
        <v>4.8</v>
      </c>
      <c r="S38" s="241">
        <v>7.3</v>
      </c>
      <c r="T38" s="241">
        <v>7.5</v>
      </c>
      <c r="U38" s="241">
        <v>7.7</v>
      </c>
      <c r="V38" s="241">
        <v>7.1</v>
      </c>
      <c r="W38" s="241">
        <v>7.5</v>
      </c>
      <c r="X38" s="242">
        <v>7.4</v>
      </c>
      <c r="Y38" s="242">
        <v>7.7</v>
      </c>
      <c r="Z38" s="242">
        <v>7.6</v>
      </c>
      <c r="AA38" s="16">
        <v>7.4</v>
      </c>
      <c r="AB38" s="16">
        <v>7.2</v>
      </c>
    </row>
    <row r="39" spans="1:28">
      <c r="A39" s="233" t="s">
        <v>122</v>
      </c>
      <c r="B39" s="237">
        <v>393</v>
      </c>
      <c r="C39" s="238">
        <v>354</v>
      </c>
      <c r="D39" s="238">
        <v>693</v>
      </c>
      <c r="E39" s="238">
        <v>554</v>
      </c>
      <c r="F39" s="238">
        <v>553</v>
      </c>
      <c r="G39" s="238">
        <v>539</v>
      </c>
      <c r="H39" s="238">
        <v>640</v>
      </c>
      <c r="I39" s="238">
        <v>590</v>
      </c>
      <c r="J39" s="238">
        <v>591</v>
      </c>
      <c r="K39" s="238">
        <v>605</v>
      </c>
      <c r="L39" s="238">
        <v>588</v>
      </c>
      <c r="M39" s="16">
        <v>581</v>
      </c>
      <c r="N39" s="16">
        <v>538</v>
      </c>
      <c r="O39" s="239">
        <f t="shared" si="1"/>
        <v>145</v>
      </c>
      <c r="P39" s="240">
        <f t="shared" si="0"/>
        <v>0.36895674300254455</v>
      </c>
      <c r="Q39" s="240">
        <f t="shared" si="2"/>
        <v>4.7805224808956819E-2</v>
      </c>
      <c r="R39" s="241">
        <v>3.9</v>
      </c>
      <c r="S39" s="241">
        <v>5.8</v>
      </c>
      <c r="T39" s="241">
        <v>5.8</v>
      </c>
      <c r="U39" s="241">
        <v>5.9</v>
      </c>
      <c r="V39" s="241">
        <v>6.6</v>
      </c>
      <c r="W39" s="241">
        <v>6</v>
      </c>
      <c r="X39" s="242">
        <v>6</v>
      </c>
      <c r="Y39" s="242">
        <v>6.1</v>
      </c>
      <c r="Z39" s="242">
        <v>5.9</v>
      </c>
      <c r="AA39" s="16">
        <v>5.8</v>
      </c>
      <c r="AB39" s="16">
        <v>5.4</v>
      </c>
    </row>
    <row r="40" spans="1:28">
      <c r="A40" s="233" t="s">
        <v>123</v>
      </c>
      <c r="B40" s="237">
        <v>226</v>
      </c>
      <c r="C40" s="238">
        <v>208</v>
      </c>
      <c r="D40" s="238">
        <v>354</v>
      </c>
      <c r="E40" s="238">
        <v>360</v>
      </c>
      <c r="F40" s="238">
        <v>329</v>
      </c>
      <c r="G40" s="238">
        <v>357</v>
      </c>
      <c r="H40" s="238">
        <v>358</v>
      </c>
      <c r="I40" s="238">
        <v>425</v>
      </c>
      <c r="J40" s="238">
        <v>352</v>
      </c>
      <c r="K40" s="238">
        <v>374</v>
      </c>
      <c r="L40" s="238">
        <v>424</v>
      </c>
      <c r="M40" s="16">
        <v>396</v>
      </c>
      <c r="N40" s="16">
        <v>386</v>
      </c>
      <c r="O40" s="239">
        <f t="shared" si="1"/>
        <v>160</v>
      </c>
      <c r="P40" s="240">
        <f t="shared" si="0"/>
        <v>0.70796460176991149</v>
      </c>
      <c r="Q40" s="240">
        <f t="shared" si="2"/>
        <v>3.4298915940998757E-2</v>
      </c>
      <c r="R40" s="241">
        <v>4.5</v>
      </c>
      <c r="S40" s="241">
        <v>7.4</v>
      </c>
      <c r="T40" s="241">
        <v>6.8</v>
      </c>
      <c r="U40" s="241">
        <v>7</v>
      </c>
      <c r="V40" s="241">
        <v>7.3</v>
      </c>
      <c r="W40" s="241">
        <v>8.4</v>
      </c>
      <c r="X40" s="242">
        <v>7</v>
      </c>
      <c r="Y40" s="242">
        <v>7.4</v>
      </c>
      <c r="Z40" s="242">
        <v>8.1999999999999993</v>
      </c>
      <c r="AA40" s="16">
        <v>7.7</v>
      </c>
      <c r="AB40" s="16">
        <v>7.5</v>
      </c>
    </row>
    <row r="41" spans="1:28">
      <c r="A41" s="233" t="s">
        <v>124</v>
      </c>
      <c r="B41" s="237">
        <v>23</v>
      </c>
      <c r="C41" s="238">
        <v>19</v>
      </c>
      <c r="D41" s="238">
        <v>27</v>
      </c>
      <c r="E41" s="238">
        <v>29</v>
      </c>
      <c r="F41" s="238">
        <v>32</v>
      </c>
      <c r="G41" s="238">
        <v>32</v>
      </c>
      <c r="H41" s="238">
        <v>32</v>
      </c>
      <c r="I41" s="238">
        <v>34</v>
      </c>
      <c r="J41" s="238">
        <v>34</v>
      </c>
      <c r="K41" s="238">
        <v>32</v>
      </c>
      <c r="L41" s="238">
        <v>34</v>
      </c>
      <c r="M41" s="16">
        <v>36</v>
      </c>
      <c r="N41" s="16">
        <v>32</v>
      </c>
      <c r="O41" s="239">
        <f t="shared" si="1"/>
        <v>9</v>
      </c>
      <c r="P41" s="240">
        <f t="shared" si="0"/>
        <v>0.39130434782608697</v>
      </c>
      <c r="Q41" s="240">
        <f t="shared" si="2"/>
        <v>2.8434334458859074E-3</v>
      </c>
      <c r="R41" s="241">
        <v>4.5</v>
      </c>
      <c r="S41" s="241">
        <v>6.5</v>
      </c>
      <c r="T41" s="241">
        <v>7.1</v>
      </c>
      <c r="U41" s="241">
        <v>7.3</v>
      </c>
      <c r="V41" s="241">
        <v>7.1</v>
      </c>
      <c r="W41" s="241">
        <v>7.4</v>
      </c>
      <c r="X41" s="242">
        <v>7.4</v>
      </c>
      <c r="Y41" s="242">
        <v>7</v>
      </c>
      <c r="Z41" s="242">
        <v>7.4</v>
      </c>
      <c r="AA41" s="16">
        <v>7.8</v>
      </c>
      <c r="AB41" s="16">
        <v>7</v>
      </c>
    </row>
    <row r="42" spans="1:28">
      <c r="A42" s="233" t="s">
        <v>125</v>
      </c>
      <c r="B42" s="237">
        <v>260</v>
      </c>
      <c r="C42" s="238">
        <v>250</v>
      </c>
      <c r="D42" s="238">
        <v>409</v>
      </c>
      <c r="E42" s="238">
        <v>343</v>
      </c>
      <c r="F42" s="238">
        <v>378</v>
      </c>
      <c r="G42" s="238">
        <v>381</v>
      </c>
      <c r="H42" s="238">
        <v>426</v>
      </c>
      <c r="I42" s="238">
        <v>412</v>
      </c>
      <c r="J42" s="238">
        <v>388</v>
      </c>
      <c r="K42" s="238">
        <v>405</v>
      </c>
      <c r="L42" s="238">
        <v>407</v>
      </c>
      <c r="M42" s="16">
        <v>431</v>
      </c>
      <c r="N42" s="16">
        <v>420</v>
      </c>
      <c r="O42" s="239">
        <f t="shared" si="1"/>
        <v>160</v>
      </c>
      <c r="P42" s="240">
        <f t="shared" si="0"/>
        <v>0.61538461538461542</v>
      </c>
      <c r="Q42" s="240">
        <f t="shared" si="2"/>
        <v>3.7320063977252529E-2</v>
      </c>
      <c r="R42" s="241">
        <v>4.5</v>
      </c>
      <c r="S42" s="241">
        <v>6</v>
      </c>
      <c r="T42" s="241">
        <v>6.6</v>
      </c>
      <c r="U42" s="241">
        <v>7.3</v>
      </c>
      <c r="V42" s="241">
        <v>7.3</v>
      </c>
      <c r="W42" s="241">
        <v>7.1</v>
      </c>
      <c r="X42" s="242">
        <v>6.7</v>
      </c>
      <c r="Y42" s="242">
        <v>6.9</v>
      </c>
      <c r="Z42" s="242">
        <v>6.9</v>
      </c>
      <c r="AA42" s="16">
        <v>7.3</v>
      </c>
      <c r="AB42" s="16">
        <v>7.1</v>
      </c>
    </row>
    <row r="43" spans="1:28">
      <c r="A43" s="233" t="s">
        <v>126</v>
      </c>
      <c r="B43" s="237">
        <v>81</v>
      </c>
      <c r="C43" s="238">
        <v>83</v>
      </c>
      <c r="D43" s="238">
        <v>108</v>
      </c>
      <c r="E43" s="238">
        <v>101</v>
      </c>
      <c r="F43" s="238">
        <v>123</v>
      </c>
      <c r="G43" s="238">
        <v>127</v>
      </c>
      <c r="H43" s="238">
        <v>117</v>
      </c>
      <c r="I43" s="238">
        <v>126</v>
      </c>
      <c r="J43" s="238">
        <v>119</v>
      </c>
      <c r="K43" s="238">
        <v>118</v>
      </c>
      <c r="L43" s="238">
        <v>148</v>
      </c>
      <c r="M43" s="16">
        <v>128</v>
      </c>
      <c r="N43" s="16">
        <v>125</v>
      </c>
      <c r="O43" s="239">
        <f t="shared" si="1"/>
        <v>44</v>
      </c>
      <c r="P43" s="240">
        <f t="shared" si="0"/>
        <v>0.54320987654320985</v>
      </c>
      <c r="Q43" s="240">
        <f t="shared" si="2"/>
        <v>1.1107161897991826E-2</v>
      </c>
      <c r="R43" s="241">
        <v>4.9000000000000004</v>
      </c>
      <c r="S43" s="241">
        <v>5.8</v>
      </c>
      <c r="T43" s="241">
        <v>6.9</v>
      </c>
      <c r="U43" s="241">
        <v>7</v>
      </c>
      <c r="V43" s="241">
        <v>6.6</v>
      </c>
      <c r="W43" s="241">
        <v>7.1</v>
      </c>
      <c r="X43" s="242">
        <v>6.7</v>
      </c>
      <c r="Y43" s="242">
        <v>6.6</v>
      </c>
      <c r="Z43" s="242">
        <v>8.1</v>
      </c>
      <c r="AA43" s="16">
        <v>7.1</v>
      </c>
      <c r="AB43" s="16">
        <v>6.9</v>
      </c>
    </row>
    <row r="44" spans="1:28">
      <c r="A44" s="233" t="s">
        <v>127</v>
      </c>
      <c r="B44" s="237">
        <v>114</v>
      </c>
      <c r="C44" s="238">
        <v>106</v>
      </c>
      <c r="D44" s="238">
        <v>178</v>
      </c>
      <c r="E44" s="238">
        <v>152</v>
      </c>
      <c r="F44" s="238">
        <v>142</v>
      </c>
      <c r="G44" s="238">
        <v>141</v>
      </c>
      <c r="H44" s="238">
        <v>139</v>
      </c>
      <c r="I44" s="238">
        <v>156</v>
      </c>
      <c r="J44" s="238">
        <v>151</v>
      </c>
      <c r="K44" s="238">
        <v>156</v>
      </c>
      <c r="L44" s="238">
        <v>158</v>
      </c>
      <c r="M44" s="16">
        <v>147</v>
      </c>
      <c r="N44" s="16">
        <v>137</v>
      </c>
      <c r="O44" s="239">
        <f t="shared" si="1"/>
        <v>23</v>
      </c>
      <c r="P44" s="240">
        <f t="shared" si="0"/>
        <v>0.20175438596491227</v>
      </c>
      <c r="Q44" s="240">
        <f t="shared" si="2"/>
        <v>1.217344944019904E-2</v>
      </c>
      <c r="R44" s="241">
        <v>5.5</v>
      </c>
      <c r="S44" s="241">
        <v>7.5</v>
      </c>
      <c r="T44" s="241">
        <v>7</v>
      </c>
      <c r="U44" s="241">
        <v>7.1</v>
      </c>
      <c r="V44" s="241">
        <v>6.8</v>
      </c>
      <c r="W44" s="241">
        <v>7.5</v>
      </c>
      <c r="X44" s="242">
        <v>7.3</v>
      </c>
      <c r="Y44" s="242">
        <v>7.5</v>
      </c>
      <c r="Z44" s="242">
        <v>7.5</v>
      </c>
      <c r="AA44" s="16">
        <v>7</v>
      </c>
      <c r="AB44" s="16">
        <v>6.6</v>
      </c>
    </row>
    <row r="45" spans="1:28">
      <c r="A45" s="233" t="s">
        <v>128</v>
      </c>
      <c r="B45" s="237">
        <v>262</v>
      </c>
      <c r="C45" s="238">
        <v>269</v>
      </c>
      <c r="D45" s="238">
        <v>448</v>
      </c>
      <c r="E45" s="238">
        <v>427</v>
      </c>
      <c r="F45" s="238">
        <v>412</v>
      </c>
      <c r="G45" s="238">
        <v>392</v>
      </c>
      <c r="H45" s="238">
        <v>422</v>
      </c>
      <c r="I45" s="238">
        <v>490</v>
      </c>
      <c r="J45" s="238">
        <v>506</v>
      </c>
      <c r="K45" s="238">
        <v>426</v>
      </c>
      <c r="L45" s="238">
        <v>514</v>
      </c>
      <c r="M45" s="16">
        <v>448</v>
      </c>
      <c r="N45" s="16">
        <v>478</v>
      </c>
      <c r="O45" s="239">
        <f t="shared" si="1"/>
        <v>216</v>
      </c>
      <c r="P45" s="240">
        <f t="shared" si="0"/>
        <v>0.82442748091603058</v>
      </c>
      <c r="Q45" s="240">
        <f t="shared" si="2"/>
        <v>4.247378709792074E-2</v>
      </c>
      <c r="R45" s="241">
        <v>4.5999999999999996</v>
      </c>
      <c r="S45" s="241">
        <v>6.9</v>
      </c>
      <c r="T45" s="241">
        <v>6.7</v>
      </c>
      <c r="U45" s="241">
        <v>6.7</v>
      </c>
      <c r="V45" s="241">
        <v>6.8</v>
      </c>
      <c r="W45" s="241">
        <v>7.7</v>
      </c>
      <c r="X45" s="242">
        <v>8</v>
      </c>
      <c r="Y45" s="242">
        <v>6.7</v>
      </c>
      <c r="Z45" s="242">
        <v>8</v>
      </c>
      <c r="AA45" s="16">
        <v>7</v>
      </c>
      <c r="AB45" s="16">
        <v>7.5</v>
      </c>
    </row>
    <row r="46" spans="1:28">
      <c r="A46" s="233" t="s">
        <v>129</v>
      </c>
      <c r="B46" s="237">
        <v>23</v>
      </c>
      <c r="C46" s="238">
        <v>23</v>
      </c>
      <c r="D46" s="238">
        <v>38</v>
      </c>
      <c r="E46" s="238">
        <v>37</v>
      </c>
      <c r="F46" s="238">
        <v>38</v>
      </c>
      <c r="G46" s="238">
        <v>39</v>
      </c>
      <c r="H46" s="238">
        <v>38</v>
      </c>
      <c r="I46" s="238">
        <v>37</v>
      </c>
      <c r="J46" s="238">
        <v>39</v>
      </c>
      <c r="K46" s="238">
        <v>39</v>
      </c>
      <c r="L46" s="238">
        <v>43</v>
      </c>
      <c r="M46" s="16">
        <v>41</v>
      </c>
      <c r="N46" s="16">
        <v>41</v>
      </c>
      <c r="O46" s="239">
        <f t="shared" si="1"/>
        <v>18</v>
      </c>
      <c r="P46" s="240">
        <f t="shared" si="0"/>
        <v>0.78260869565217395</v>
      </c>
      <c r="Q46" s="240">
        <f t="shared" si="2"/>
        <v>3.6431491025413188E-3</v>
      </c>
      <c r="R46" s="241">
        <v>4.7</v>
      </c>
      <c r="S46" s="241">
        <v>7.2</v>
      </c>
      <c r="T46" s="241">
        <v>7.3</v>
      </c>
      <c r="U46" s="241">
        <v>7.7</v>
      </c>
      <c r="V46" s="241">
        <v>7.3</v>
      </c>
      <c r="W46" s="241">
        <v>7</v>
      </c>
      <c r="X46" s="242">
        <v>7.4</v>
      </c>
      <c r="Y46" s="242">
        <v>7.4</v>
      </c>
      <c r="Z46" s="242">
        <v>8</v>
      </c>
      <c r="AA46" s="16">
        <v>7.6</v>
      </c>
      <c r="AB46" s="16">
        <v>7.6</v>
      </c>
    </row>
    <row r="47" spans="1:28">
      <c r="A47" s="233" t="s">
        <v>130</v>
      </c>
      <c r="B47" s="237">
        <v>105</v>
      </c>
      <c r="C47" s="238">
        <v>121</v>
      </c>
      <c r="D47" s="238">
        <v>180</v>
      </c>
      <c r="E47" s="238">
        <v>181</v>
      </c>
      <c r="F47" s="238">
        <v>182</v>
      </c>
      <c r="G47" s="238">
        <v>186</v>
      </c>
      <c r="H47" s="238">
        <v>172</v>
      </c>
      <c r="I47" s="238">
        <v>200</v>
      </c>
      <c r="J47" s="238">
        <v>181</v>
      </c>
      <c r="K47" s="238">
        <v>184</v>
      </c>
      <c r="L47" s="238">
        <v>209</v>
      </c>
      <c r="M47" s="16">
        <v>180</v>
      </c>
      <c r="N47" s="16">
        <v>179</v>
      </c>
      <c r="O47" s="239">
        <f t="shared" si="1"/>
        <v>74</v>
      </c>
      <c r="P47" s="240">
        <f t="shared" si="0"/>
        <v>0.70476190476190481</v>
      </c>
      <c r="Q47" s="240">
        <f t="shared" si="2"/>
        <v>1.5905455837924295E-2</v>
      </c>
      <c r="R47" s="241">
        <v>5.4</v>
      </c>
      <c r="S47" s="241">
        <v>7.8</v>
      </c>
      <c r="T47" s="241">
        <v>7.8</v>
      </c>
      <c r="U47" s="241">
        <v>7.8</v>
      </c>
      <c r="V47" s="241">
        <v>7.4</v>
      </c>
      <c r="W47" s="241">
        <v>8.4</v>
      </c>
      <c r="X47" s="242">
        <v>7.7</v>
      </c>
      <c r="Y47" s="242">
        <v>7.7</v>
      </c>
      <c r="Z47" s="242">
        <v>8.6999999999999993</v>
      </c>
      <c r="AA47" s="16">
        <v>7.6</v>
      </c>
      <c r="AB47" s="16">
        <v>7.5</v>
      </c>
    </row>
    <row r="48" spans="1:28">
      <c r="A48" s="233" t="s">
        <v>131</v>
      </c>
      <c r="B48" s="237">
        <v>21</v>
      </c>
      <c r="C48" s="238">
        <v>22</v>
      </c>
      <c r="D48" s="238">
        <v>30</v>
      </c>
      <c r="E48" s="238">
        <v>27</v>
      </c>
      <c r="F48" s="238">
        <v>34</v>
      </c>
      <c r="G48" s="238">
        <v>36</v>
      </c>
      <c r="H48" s="238">
        <v>31</v>
      </c>
      <c r="I48" s="238">
        <v>34</v>
      </c>
      <c r="J48" s="238">
        <v>37</v>
      </c>
      <c r="K48" s="238">
        <v>34</v>
      </c>
      <c r="L48" s="238">
        <v>34</v>
      </c>
      <c r="M48" s="16">
        <v>37</v>
      </c>
      <c r="N48" s="16">
        <v>34</v>
      </c>
      <c r="O48" s="239">
        <f t="shared" si="1"/>
        <v>13</v>
      </c>
      <c r="P48" s="240">
        <f t="shared" si="0"/>
        <v>0.61904761904761907</v>
      </c>
      <c r="Q48" s="240">
        <f t="shared" si="2"/>
        <v>3.0211480362537764E-3</v>
      </c>
      <c r="R48" s="241">
        <v>4.9000000000000004</v>
      </c>
      <c r="S48" s="241">
        <v>5.8</v>
      </c>
      <c r="T48" s="241">
        <v>7.2</v>
      </c>
      <c r="U48" s="241">
        <v>7.8</v>
      </c>
      <c r="V48" s="241">
        <v>6.6</v>
      </c>
      <c r="W48" s="241">
        <v>7.1</v>
      </c>
      <c r="X48" s="242">
        <v>7.7</v>
      </c>
      <c r="Y48" s="242">
        <v>7.1</v>
      </c>
      <c r="Z48" s="242">
        <v>7.1</v>
      </c>
      <c r="AA48" s="16">
        <v>7.6</v>
      </c>
      <c r="AB48" s="16">
        <v>7</v>
      </c>
    </row>
    <row r="49" spans="1:28">
      <c r="A49" s="233" t="s">
        <v>132</v>
      </c>
      <c r="B49" s="237">
        <v>161</v>
      </c>
      <c r="C49" s="238">
        <v>145</v>
      </c>
      <c r="D49" s="238">
        <v>221</v>
      </c>
      <c r="E49" s="238">
        <v>227</v>
      </c>
      <c r="F49" s="238">
        <v>227</v>
      </c>
      <c r="G49" s="238">
        <v>248</v>
      </c>
      <c r="H49" s="238">
        <v>232</v>
      </c>
      <c r="I49" s="238">
        <v>234</v>
      </c>
      <c r="J49" s="238">
        <v>258</v>
      </c>
      <c r="K49" s="238">
        <v>261</v>
      </c>
      <c r="L49" s="238">
        <v>265</v>
      </c>
      <c r="M49" s="16">
        <v>265</v>
      </c>
      <c r="N49" s="16">
        <v>253</v>
      </c>
      <c r="O49" s="239">
        <f t="shared" si="1"/>
        <v>92</v>
      </c>
      <c r="P49" s="240">
        <f t="shared" si="0"/>
        <v>0.5714285714285714</v>
      </c>
      <c r="Q49" s="240">
        <f t="shared" si="2"/>
        <v>2.2480895681535454E-2</v>
      </c>
      <c r="R49" s="241">
        <v>4.5999999999999996</v>
      </c>
      <c r="S49" s="241">
        <v>6.8</v>
      </c>
      <c r="T49" s="241">
        <v>6.8</v>
      </c>
      <c r="U49" s="241">
        <v>7.2</v>
      </c>
      <c r="V49" s="241">
        <v>6.9</v>
      </c>
      <c r="W49" s="241">
        <v>6.9</v>
      </c>
      <c r="X49" s="242">
        <v>7.5</v>
      </c>
      <c r="Y49" s="242">
        <v>7.6</v>
      </c>
      <c r="Z49" s="242">
        <v>7.6</v>
      </c>
      <c r="AA49" s="16">
        <v>7.6</v>
      </c>
      <c r="AB49" s="16">
        <v>7.3</v>
      </c>
    </row>
    <row r="50" spans="1:28">
      <c r="A50" s="233" t="s">
        <v>133</v>
      </c>
      <c r="B50" s="237">
        <v>534</v>
      </c>
      <c r="C50" s="238">
        <v>566</v>
      </c>
      <c r="D50" s="238">
        <v>928</v>
      </c>
      <c r="E50" s="238">
        <v>887</v>
      </c>
      <c r="F50" s="238">
        <v>837</v>
      </c>
      <c r="G50" s="238">
        <v>907</v>
      </c>
      <c r="H50" s="238">
        <v>878</v>
      </c>
      <c r="I50" s="238">
        <v>923</v>
      </c>
      <c r="J50" s="238">
        <v>940</v>
      </c>
      <c r="K50" s="238">
        <v>929</v>
      </c>
      <c r="L50" s="238">
        <v>1003</v>
      </c>
      <c r="M50" s="243">
        <v>1002</v>
      </c>
      <c r="N50" s="16">
        <v>974</v>
      </c>
      <c r="O50" s="239">
        <f t="shared" si="1"/>
        <v>440</v>
      </c>
      <c r="P50" s="240">
        <f t="shared" si="0"/>
        <v>0.82397003745318353</v>
      </c>
      <c r="Q50" s="240">
        <f t="shared" si="2"/>
        <v>8.65470055091523E-2</v>
      </c>
      <c r="R50" s="241">
        <v>4.4000000000000004</v>
      </c>
      <c r="S50" s="241">
        <v>6.5</v>
      </c>
      <c r="T50" s="241">
        <v>6.1</v>
      </c>
      <c r="U50" s="241">
        <v>6.5</v>
      </c>
      <c r="V50" s="241">
        <v>6.3</v>
      </c>
      <c r="W50" s="241">
        <v>6.6</v>
      </c>
      <c r="X50" s="242">
        <v>6.7</v>
      </c>
      <c r="Y50" s="242">
        <v>6.6</v>
      </c>
      <c r="Z50" s="242">
        <v>7.1</v>
      </c>
      <c r="AA50" s="16">
        <v>7</v>
      </c>
      <c r="AB50" s="16">
        <v>6.8</v>
      </c>
    </row>
    <row r="51" spans="1:28">
      <c r="A51" s="233" t="s">
        <v>134</v>
      </c>
      <c r="B51" s="237">
        <v>77</v>
      </c>
      <c r="C51" s="238">
        <v>73</v>
      </c>
      <c r="D51" s="238">
        <v>131</v>
      </c>
      <c r="E51" s="238">
        <v>120</v>
      </c>
      <c r="F51" s="238">
        <v>110</v>
      </c>
      <c r="G51" s="238">
        <v>117</v>
      </c>
      <c r="H51" s="238">
        <v>115</v>
      </c>
      <c r="I51" s="238">
        <v>134</v>
      </c>
      <c r="J51" s="238">
        <v>124</v>
      </c>
      <c r="K51" s="238">
        <v>120</v>
      </c>
      <c r="L51" s="238">
        <v>123</v>
      </c>
      <c r="M51" s="16">
        <v>108</v>
      </c>
      <c r="N51" s="16">
        <v>116</v>
      </c>
      <c r="O51" s="239">
        <f t="shared" si="1"/>
        <v>39</v>
      </c>
      <c r="P51" s="240">
        <f t="shared" si="0"/>
        <v>0.50649350649350644</v>
      </c>
      <c r="Q51" s="240">
        <f t="shared" si="2"/>
        <v>1.0307446241336414E-2</v>
      </c>
      <c r="R51" s="241">
        <v>4.5</v>
      </c>
      <c r="S51" s="241">
        <v>6.9</v>
      </c>
      <c r="T51" s="241">
        <v>6.4</v>
      </c>
      <c r="U51" s="241">
        <v>7.1</v>
      </c>
      <c r="V51" s="241">
        <v>6.6</v>
      </c>
      <c r="W51" s="241">
        <v>7.6</v>
      </c>
      <c r="X51" s="242">
        <v>7</v>
      </c>
      <c r="Y51" s="242">
        <v>6.8</v>
      </c>
      <c r="Z51" s="242">
        <v>6.9</v>
      </c>
      <c r="AA51" s="16">
        <v>6.1</v>
      </c>
      <c r="AB51" s="16">
        <v>6.5</v>
      </c>
    </row>
    <row r="52" spans="1:28">
      <c r="A52" s="233" t="s">
        <v>135</v>
      </c>
      <c r="B52" s="237">
        <v>16</v>
      </c>
      <c r="C52" s="238">
        <v>14</v>
      </c>
      <c r="D52" s="238">
        <v>21</v>
      </c>
      <c r="E52" s="238">
        <v>24</v>
      </c>
      <c r="F52" s="238">
        <v>25</v>
      </c>
      <c r="G52" s="238">
        <v>23</v>
      </c>
      <c r="H52" s="238">
        <v>25</v>
      </c>
      <c r="I52" s="238">
        <v>26</v>
      </c>
      <c r="J52" s="238">
        <v>24</v>
      </c>
      <c r="K52" s="238">
        <v>25</v>
      </c>
      <c r="L52" s="238">
        <v>26</v>
      </c>
      <c r="M52" s="16">
        <v>27</v>
      </c>
      <c r="N52" s="16">
        <v>26</v>
      </c>
      <c r="O52" s="239">
        <f t="shared" si="1"/>
        <v>10</v>
      </c>
      <c r="P52" s="240">
        <f t="shared" si="0"/>
        <v>0.625</v>
      </c>
      <c r="Q52" s="240">
        <f t="shared" si="2"/>
        <v>2.3102896747822996E-3</v>
      </c>
      <c r="R52" s="241">
        <v>4.5999999999999996</v>
      </c>
      <c r="S52" s="241">
        <v>7.4</v>
      </c>
      <c r="T52" s="241">
        <v>7.8</v>
      </c>
      <c r="U52" s="241">
        <v>7.5</v>
      </c>
      <c r="V52" s="241">
        <v>7.8</v>
      </c>
      <c r="W52" s="241">
        <v>8</v>
      </c>
      <c r="X52" s="242">
        <v>7.4</v>
      </c>
      <c r="Y52" s="242">
        <v>7.7</v>
      </c>
      <c r="Z52" s="242">
        <v>8</v>
      </c>
      <c r="AA52" s="16">
        <v>8.3000000000000007</v>
      </c>
      <c r="AB52" s="16">
        <v>8</v>
      </c>
    </row>
    <row r="53" spans="1:28">
      <c r="A53" s="233" t="s">
        <v>136</v>
      </c>
      <c r="B53" s="237">
        <v>217</v>
      </c>
      <c r="C53" s="238">
        <v>207</v>
      </c>
      <c r="D53" s="238">
        <v>320</v>
      </c>
      <c r="E53" s="238">
        <v>303</v>
      </c>
      <c r="F53" s="238">
        <v>336</v>
      </c>
      <c r="G53" s="238">
        <v>308</v>
      </c>
      <c r="H53" s="238">
        <v>296</v>
      </c>
      <c r="I53" s="238">
        <v>313</v>
      </c>
      <c r="J53" s="238">
        <v>310</v>
      </c>
      <c r="K53" s="238">
        <v>305</v>
      </c>
      <c r="L53" s="238">
        <v>340</v>
      </c>
      <c r="M53" s="16">
        <v>316</v>
      </c>
      <c r="N53" s="16">
        <v>321</v>
      </c>
      <c r="O53" s="239">
        <f t="shared" si="1"/>
        <v>104</v>
      </c>
      <c r="P53" s="240">
        <f t="shared" si="0"/>
        <v>0.47926267281105989</v>
      </c>
      <c r="Q53" s="240">
        <f t="shared" si="2"/>
        <v>2.8523191754043008E-2</v>
      </c>
      <c r="R53" s="241">
        <v>5.0999999999999996</v>
      </c>
      <c r="S53" s="241">
        <v>7.2</v>
      </c>
      <c r="T53" s="241">
        <v>7.9</v>
      </c>
      <c r="U53" s="241">
        <v>6.8</v>
      </c>
      <c r="V53" s="241">
        <v>6.9</v>
      </c>
      <c r="W53" s="241">
        <v>7.3</v>
      </c>
      <c r="X53" s="242">
        <v>7.2</v>
      </c>
      <c r="Y53" s="242">
        <v>7.1</v>
      </c>
      <c r="Z53" s="242">
        <v>7.8</v>
      </c>
      <c r="AA53" s="16">
        <v>7.3</v>
      </c>
      <c r="AB53" s="16">
        <v>7.4</v>
      </c>
    </row>
    <row r="54" spans="1:28">
      <c r="A54" s="233" t="s">
        <v>137</v>
      </c>
      <c r="B54" s="237">
        <v>165</v>
      </c>
      <c r="C54" s="238">
        <v>148</v>
      </c>
      <c r="D54" s="238">
        <v>231</v>
      </c>
      <c r="E54" s="238">
        <v>210</v>
      </c>
      <c r="F54" s="238">
        <v>224</v>
      </c>
      <c r="G54" s="238">
        <v>224</v>
      </c>
      <c r="H54" s="238">
        <v>225</v>
      </c>
      <c r="I54" s="238">
        <v>225</v>
      </c>
      <c r="J54" s="238">
        <v>221</v>
      </c>
      <c r="K54" s="238">
        <v>253</v>
      </c>
      <c r="L54" s="238">
        <v>244</v>
      </c>
      <c r="M54" s="16">
        <v>229</v>
      </c>
      <c r="N54" s="16">
        <v>240</v>
      </c>
      <c r="O54" s="239">
        <f t="shared" si="1"/>
        <v>75</v>
      </c>
      <c r="P54" s="240">
        <f t="shared" si="0"/>
        <v>0.45454545454545453</v>
      </c>
      <c r="Q54" s="240">
        <f t="shared" si="2"/>
        <v>2.1325750844144304E-2</v>
      </c>
      <c r="R54" s="241">
        <v>4.3</v>
      </c>
      <c r="S54" s="241">
        <v>5.8</v>
      </c>
      <c r="T54" s="241">
        <v>6.1</v>
      </c>
      <c r="U54" s="241">
        <v>6.2</v>
      </c>
      <c r="V54" s="241">
        <v>6.1</v>
      </c>
      <c r="W54" s="241">
        <v>6.1</v>
      </c>
      <c r="X54" s="242">
        <v>6</v>
      </c>
      <c r="Y54" s="242">
        <v>6.8</v>
      </c>
      <c r="Z54" s="242">
        <v>6.6</v>
      </c>
      <c r="AA54" s="16">
        <v>6.2</v>
      </c>
      <c r="AB54" s="16">
        <v>6.4</v>
      </c>
    </row>
    <row r="55" spans="1:28">
      <c r="A55" s="233" t="s">
        <v>138</v>
      </c>
      <c r="B55" s="237">
        <v>44</v>
      </c>
      <c r="C55" s="238">
        <v>46</v>
      </c>
      <c r="D55" s="238">
        <v>69</v>
      </c>
      <c r="E55" s="238">
        <v>54</v>
      </c>
      <c r="F55" s="238">
        <v>60</v>
      </c>
      <c r="G55" s="238">
        <v>60</v>
      </c>
      <c r="H55" s="238">
        <v>54</v>
      </c>
      <c r="I55" s="238">
        <v>57</v>
      </c>
      <c r="J55" s="238">
        <v>57</v>
      </c>
      <c r="K55" s="238">
        <v>61</v>
      </c>
      <c r="L55" s="238">
        <v>61</v>
      </c>
      <c r="M55" s="16">
        <v>60</v>
      </c>
      <c r="N55" s="16">
        <v>57</v>
      </c>
      <c r="O55" s="239">
        <f t="shared" si="1"/>
        <v>13</v>
      </c>
      <c r="P55" s="240">
        <f t="shared" si="0"/>
        <v>0.29545454545454547</v>
      </c>
      <c r="Q55" s="240">
        <f t="shared" si="2"/>
        <v>5.0648658254842721E-3</v>
      </c>
      <c r="R55" s="241">
        <v>6.4</v>
      </c>
      <c r="S55" s="241">
        <v>7.2</v>
      </c>
      <c r="T55" s="241">
        <v>8</v>
      </c>
      <c r="U55" s="241">
        <v>7.6</v>
      </c>
      <c r="V55" s="241">
        <v>7.2</v>
      </c>
      <c r="W55" s="241">
        <v>7.6</v>
      </c>
      <c r="X55" s="242">
        <v>7.6</v>
      </c>
      <c r="Y55" s="242">
        <v>8</v>
      </c>
      <c r="Z55" s="242">
        <v>8</v>
      </c>
      <c r="AA55" s="16">
        <v>7.9</v>
      </c>
      <c r="AB55" s="16">
        <v>7.4</v>
      </c>
    </row>
    <row r="56" spans="1:28">
      <c r="A56" s="233" t="s">
        <v>139</v>
      </c>
      <c r="B56" s="237">
        <v>149</v>
      </c>
      <c r="C56" s="238">
        <v>124</v>
      </c>
      <c r="D56" s="238">
        <v>230</v>
      </c>
      <c r="E56" s="238">
        <v>211</v>
      </c>
      <c r="F56" s="238">
        <v>219</v>
      </c>
      <c r="G56" s="238">
        <v>210</v>
      </c>
      <c r="H56" s="238">
        <v>218</v>
      </c>
      <c r="I56" s="238">
        <v>219</v>
      </c>
      <c r="J56" s="238">
        <v>237</v>
      </c>
      <c r="K56" s="238">
        <v>229</v>
      </c>
      <c r="L56" s="238">
        <v>221</v>
      </c>
      <c r="M56" s="16">
        <v>252</v>
      </c>
      <c r="N56" s="16">
        <v>226</v>
      </c>
      <c r="O56" s="239">
        <f t="shared" si="1"/>
        <v>77</v>
      </c>
      <c r="P56" s="240">
        <f t="shared" si="0"/>
        <v>0.51677852348993292</v>
      </c>
      <c r="Q56" s="240">
        <f t="shared" si="2"/>
        <v>2.008174871156922E-2</v>
      </c>
      <c r="R56" s="241">
        <v>4.2</v>
      </c>
      <c r="S56" s="241">
        <v>6.8</v>
      </c>
      <c r="T56" s="241">
        <v>7.1</v>
      </c>
      <c r="U56" s="241">
        <v>7</v>
      </c>
      <c r="V56" s="241">
        <v>7</v>
      </c>
      <c r="W56" s="241">
        <v>7</v>
      </c>
      <c r="X56" s="242">
        <v>7.5</v>
      </c>
      <c r="Y56" s="242">
        <v>7.3</v>
      </c>
      <c r="Z56" s="242">
        <v>7</v>
      </c>
      <c r="AA56" s="16">
        <v>7.9</v>
      </c>
      <c r="AB56" s="16">
        <v>7.2</v>
      </c>
    </row>
    <row r="57" spans="1:28">
      <c r="A57" s="233" t="s">
        <v>140</v>
      </c>
      <c r="B57" s="237">
        <v>17</v>
      </c>
      <c r="C57" s="238">
        <v>15</v>
      </c>
      <c r="D57" s="238">
        <v>24</v>
      </c>
      <c r="E57" s="238">
        <v>23</v>
      </c>
      <c r="F57" s="238">
        <v>20</v>
      </c>
      <c r="G57" s="238">
        <v>21</v>
      </c>
      <c r="H57" s="238">
        <v>21</v>
      </c>
      <c r="I57" s="238">
        <v>29</v>
      </c>
      <c r="J57" s="238">
        <v>24</v>
      </c>
      <c r="K57" s="238">
        <v>26</v>
      </c>
      <c r="L57" s="238">
        <v>25</v>
      </c>
      <c r="M57" s="16">
        <v>24</v>
      </c>
      <c r="N57" s="16">
        <v>23</v>
      </c>
      <c r="O57" s="239">
        <f t="shared" si="1"/>
        <v>6</v>
      </c>
      <c r="P57" s="240">
        <f t="shared" si="0"/>
        <v>0.35294117647058826</v>
      </c>
      <c r="Q57" s="240">
        <f t="shared" si="2"/>
        <v>2.0437177892304956E-3</v>
      </c>
      <c r="R57" s="241">
        <v>5.2</v>
      </c>
      <c r="S57" s="241">
        <v>7.8</v>
      </c>
      <c r="T57" s="241">
        <v>6.8</v>
      </c>
      <c r="U57" s="241">
        <v>7.4</v>
      </c>
      <c r="V57" s="241">
        <v>7.1</v>
      </c>
      <c r="W57" s="241">
        <v>9.3000000000000007</v>
      </c>
      <c r="X57" s="242">
        <v>7.8</v>
      </c>
      <c r="Y57" s="242">
        <v>8.3000000000000007</v>
      </c>
      <c r="Z57" s="242">
        <v>8.1</v>
      </c>
      <c r="AA57" s="16">
        <v>7.8</v>
      </c>
      <c r="AB57" s="16">
        <v>7.5</v>
      </c>
    </row>
    <row r="61" spans="1:28">
      <c r="A61" t="s">
        <v>292</v>
      </c>
      <c r="B61" s="13">
        <v>7011</v>
      </c>
      <c r="C61" s="13">
        <v>6767</v>
      </c>
      <c r="D61" s="13">
        <v>11102</v>
      </c>
      <c r="E61" s="13">
        <v>10632</v>
      </c>
      <c r="F61" s="13">
        <v>10606</v>
      </c>
      <c r="G61" s="13">
        <v>11034</v>
      </c>
      <c r="H61" s="13">
        <v>10773</v>
      </c>
      <c r="I61" s="13">
        <f t="shared" ref="I61:O61" si="3">SUM(I7:I57)</f>
        <v>11446</v>
      </c>
      <c r="J61" s="13">
        <f t="shared" si="3"/>
        <v>11284</v>
      </c>
      <c r="K61" s="13">
        <f t="shared" si="3"/>
        <v>11341</v>
      </c>
      <c r="L61" s="13">
        <f t="shared" si="3"/>
        <v>11854</v>
      </c>
      <c r="M61" s="13">
        <v>11681</v>
      </c>
      <c r="N61" s="13">
        <v>11254</v>
      </c>
      <c r="O61" s="13">
        <f t="shared" si="3"/>
        <v>4242</v>
      </c>
    </row>
    <row r="62" spans="1:28">
      <c r="H62" s="203"/>
    </row>
    <row r="63" spans="1:28" ht="15.95" thickBot="1">
      <c r="A63" t="s">
        <v>293</v>
      </c>
    </row>
    <row r="64" spans="1:28" ht="15.95" customHeight="1" thickBot="1">
      <c r="A64" s="301" t="s">
        <v>17</v>
      </c>
      <c r="B64" s="307" t="s">
        <v>294</v>
      </c>
      <c r="C64" s="313"/>
      <c r="D64" s="313"/>
      <c r="E64" s="313"/>
      <c r="F64" s="314"/>
      <c r="G64" s="307" t="s">
        <v>295</v>
      </c>
      <c r="H64" s="313"/>
      <c r="I64" s="313"/>
      <c r="J64" s="313"/>
      <c r="K64" s="313"/>
      <c r="L64" s="313"/>
      <c r="M64" s="313"/>
      <c r="N64" s="313"/>
      <c r="O64" s="313"/>
      <c r="P64" s="314"/>
    </row>
    <row r="65" spans="1:16">
      <c r="A65" s="302"/>
      <c r="B65" s="30" t="s">
        <v>296</v>
      </c>
      <c r="C65" s="30" t="s">
        <v>297</v>
      </c>
      <c r="D65" s="30" t="s">
        <v>298</v>
      </c>
      <c r="E65" s="30" t="s">
        <v>299</v>
      </c>
      <c r="F65" s="30" t="s">
        <v>296</v>
      </c>
      <c r="G65" s="30" t="s">
        <v>296</v>
      </c>
      <c r="H65" s="30" t="s">
        <v>297</v>
      </c>
      <c r="I65" s="30" t="s">
        <v>298</v>
      </c>
      <c r="J65" s="30"/>
      <c r="K65" s="30"/>
      <c r="L65" s="30"/>
      <c r="M65" s="30"/>
      <c r="N65" s="30"/>
      <c r="O65" s="30" t="s">
        <v>299</v>
      </c>
      <c r="P65" s="30" t="s">
        <v>296</v>
      </c>
    </row>
    <row r="66" spans="1:16" ht="17.100000000000001" thickBot="1">
      <c r="A66" s="303"/>
      <c r="B66" s="39">
        <v>2020</v>
      </c>
      <c r="C66" s="39">
        <v>2021</v>
      </c>
      <c r="D66" s="39">
        <v>2021</v>
      </c>
      <c r="E66" s="39">
        <v>2021</v>
      </c>
      <c r="F66" s="41" t="s">
        <v>300</v>
      </c>
      <c r="G66" s="39">
        <v>2020</v>
      </c>
      <c r="H66" s="39">
        <v>2021</v>
      </c>
      <c r="I66" s="39">
        <v>2021</v>
      </c>
      <c r="J66" s="39"/>
      <c r="K66" s="39"/>
      <c r="L66" s="39"/>
      <c r="M66" s="39"/>
      <c r="N66" s="39"/>
      <c r="O66" s="39">
        <v>2021</v>
      </c>
      <c r="P66" s="41" t="s">
        <v>300</v>
      </c>
    </row>
    <row r="67" spans="1:16" ht="15.95" thickBot="1">
      <c r="A67" s="42" t="s">
        <v>301</v>
      </c>
      <c r="B67" s="43">
        <v>6766</v>
      </c>
      <c r="C67" s="43">
        <v>10629</v>
      </c>
      <c r="D67" s="43">
        <v>10602</v>
      </c>
      <c r="E67" s="43">
        <v>11091</v>
      </c>
      <c r="F67" s="43">
        <v>10562</v>
      </c>
      <c r="G67" s="45">
        <v>4.5</v>
      </c>
      <c r="H67" s="45">
        <v>6.7</v>
      </c>
      <c r="I67" s="45">
        <v>6.7</v>
      </c>
      <c r="J67" s="45"/>
      <c r="K67" s="45"/>
      <c r="L67" s="45"/>
      <c r="M67" s="45"/>
      <c r="N67" s="45"/>
      <c r="O67" s="45">
        <v>7</v>
      </c>
      <c r="P67" s="45">
        <v>6.6</v>
      </c>
    </row>
    <row r="68" spans="1:16" ht="15.95" thickBot="1">
      <c r="A68" s="46"/>
      <c r="B68" s="244"/>
      <c r="C68" s="245"/>
      <c r="D68" s="245"/>
      <c r="E68" s="245"/>
      <c r="F68" s="245"/>
      <c r="G68" s="245"/>
      <c r="H68" s="245"/>
      <c r="I68" s="245"/>
      <c r="J68" s="245"/>
      <c r="K68" s="245"/>
      <c r="L68" s="245"/>
      <c r="M68" s="245"/>
      <c r="N68" s="245"/>
      <c r="O68" s="245"/>
      <c r="P68" s="246"/>
    </row>
    <row r="69" spans="1:16" ht="15.95" thickBot="1">
      <c r="A69" s="42" t="s">
        <v>90</v>
      </c>
      <c r="B69" s="45">
        <v>103</v>
      </c>
      <c r="C69" s="45">
        <v>146</v>
      </c>
      <c r="D69" s="45">
        <v>143</v>
      </c>
      <c r="E69" s="45">
        <v>157</v>
      </c>
      <c r="F69" s="45">
        <v>146</v>
      </c>
      <c r="G69" s="45">
        <v>4.9000000000000004</v>
      </c>
      <c r="H69" s="45">
        <v>6.7</v>
      </c>
      <c r="I69" s="45">
        <v>6.5</v>
      </c>
      <c r="J69" s="45"/>
      <c r="K69" s="45"/>
      <c r="L69" s="45"/>
      <c r="M69" s="45"/>
      <c r="N69" s="45"/>
      <c r="O69" s="45">
        <v>7.1</v>
      </c>
      <c r="P69" s="45">
        <v>6.6</v>
      </c>
    </row>
    <row r="70" spans="1:16" ht="15.95" thickBot="1">
      <c r="A70" s="46" t="s">
        <v>91</v>
      </c>
      <c r="B70" s="48">
        <v>22</v>
      </c>
      <c r="C70" s="48">
        <v>30</v>
      </c>
      <c r="D70" s="48">
        <v>30</v>
      </c>
      <c r="E70" s="48">
        <v>29</v>
      </c>
      <c r="F70" s="48">
        <v>30</v>
      </c>
      <c r="G70" s="48">
        <v>6.7</v>
      </c>
      <c r="H70" s="48">
        <v>8.9</v>
      </c>
      <c r="I70" s="48">
        <v>8.9</v>
      </c>
      <c r="J70" s="48"/>
      <c r="K70" s="48"/>
      <c r="L70" s="48"/>
      <c r="M70" s="48"/>
      <c r="N70" s="48"/>
      <c r="O70" s="48">
        <v>8.5</v>
      </c>
      <c r="P70" s="48">
        <v>8.8000000000000007</v>
      </c>
    </row>
    <row r="71" spans="1:16" ht="15.95" thickBot="1">
      <c r="A71" s="42" t="s">
        <v>92</v>
      </c>
      <c r="B71" s="45">
        <v>149</v>
      </c>
      <c r="C71" s="45">
        <v>242</v>
      </c>
      <c r="D71" s="45">
        <v>214</v>
      </c>
      <c r="E71" s="45">
        <v>227</v>
      </c>
      <c r="F71" s="45">
        <v>220</v>
      </c>
      <c r="G71" s="45">
        <v>4.9000000000000004</v>
      </c>
      <c r="H71" s="45">
        <v>7.5</v>
      </c>
      <c r="I71" s="45">
        <v>6.7</v>
      </c>
      <c r="J71" s="45"/>
      <c r="K71" s="45"/>
      <c r="L71" s="45"/>
      <c r="M71" s="45"/>
      <c r="N71" s="45"/>
      <c r="O71" s="45">
        <v>7.1</v>
      </c>
      <c r="P71" s="45">
        <v>6.8</v>
      </c>
    </row>
    <row r="72" spans="1:16" ht="15.95" thickBot="1">
      <c r="A72" s="46" t="s">
        <v>93</v>
      </c>
      <c r="B72" s="48">
        <v>61</v>
      </c>
      <c r="C72" s="48">
        <v>98</v>
      </c>
      <c r="D72" s="48">
        <v>95</v>
      </c>
      <c r="E72" s="48">
        <v>90</v>
      </c>
      <c r="F72" s="48">
        <v>85</v>
      </c>
      <c r="G72" s="48">
        <v>4.5999999999999996</v>
      </c>
      <c r="H72" s="48">
        <v>7.2</v>
      </c>
      <c r="I72" s="48">
        <v>7</v>
      </c>
      <c r="J72" s="48"/>
      <c r="K72" s="48"/>
      <c r="L72" s="48"/>
      <c r="M72" s="48"/>
      <c r="N72" s="48"/>
      <c r="O72" s="48">
        <v>6.6</v>
      </c>
      <c r="P72" s="48">
        <v>6.2</v>
      </c>
    </row>
    <row r="73" spans="1:16" ht="15.95" thickBot="1">
      <c r="A73" s="42" t="s">
        <v>94</v>
      </c>
      <c r="B73" s="45">
        <v>696</v>
      </c>
      <c r="C73" s="43">
        <v>1123</v>
      </c>
      <c r="D73" s="43">
        <v>1157</v>
      </c>
      <c r="E73" s="43">
        <v>1158</v>
      </c>
      <c r="F73" s="43">
        <v>1118</v>
      </c>
      <c r="G73" s="45">
        <v>4.2</v>
      </c>
      <c r="H73" s="45">
        <v>6.3</v>
      </c>
      <c r="I73" s="45">
        <v>6.5</v>
      </c>
      <c r="J73" s="45"/>
      <c r="K73" s="45"/>
      <c r="L73" s="45"/>
      <c r="M73" s="45"/>
      <c r="N73" s="45"/>
      <c r="O73" s="45">
        <v>6.5</v>
      </c>
      <c r="P73" s="45">
        <v>6.2</v>
      </c>
    </row>
    <row r="74" spans="1:16" ht="15.95" thickBot="1">
      <c r="A74" s="46" t="s">
        <v>95</v>
      </c>
      <c r="B74" s="48">
        <v>112</v>
      </c>
      <c r="C74" s="48">
        <v>210</v>
      </c>
      <c r="D74" s="48">
        <v>192</v>
      </c>
      <c r="E74" s="48">
        <v>214</v>
      </c>
      <c r="F74" s="48">
        <v>212</v>
      </c>
      <c r="G74" s="48">
        <v>4.0999999999999996</v>
      </c>
      <c r="H74" s="48">
        <v>7.1</v>
      </c>
      <c r="I74" s="48">
        <v>6.5</v>
      </c>
      <c r="J74" s="48"/>
      <c r="K74" s="48"/>
      <c r="L74" s="48"/>
      <c r="M74" s="48"/>
      <c r="N74" s="48"/>
      <c r="O74" s="48">
        <v>7.2</v>
      </c>
      <c r="P74" s="48">
        <v>7.1</v>
      </c>
    </row>
    <row r="75" spans="1:16" ht="15.95" thickBot="1">
      <c r="A75" s="42" t="s">
        <v>96</v>
      </c>
      <c r="B75" s="45">
        <v>65</v>
      </c>
      <c r="C75" s="45">
        <v>103</v>
      </c>
      <c r="D75" s="45">
        <v>100</v>
      </c>
      <c r="E75" s="45">
        <v>104</v>
      </c>
      <c r="F75" s="45">
        <v>112</v>
      </c>
      <c r="G75" s="45">
        <v>4</v>
      </c>
      <c r="H75" s="45">
        <v>6</v>
      </c>
      <c r="I75" s="45">
        <v>5.8</v>
      </c>
      <c r="J75" s="45"/>
      <c r="K75" s="45"/>
      <c r="L75" s="45"/>
      <c r="M75" s="45"/>
      <c r="N75" s="45"/>
      <c r="O75" s="45">
        <v>6</v>
      </c>
      <c r="P75" s="45">
        <v>6.5</v>
      </c>
    </row>
    <row r="76" spans="1:16" ht="15.95" thickBot="1">
      <c r="A76" s="46" t="s">
        <v>97</v>
      </c>
      <c r="B76" s="48">
        <v>19</v>
      </c>
      <c r="C76" s="48">
        <v>33</v>
      </c>
      <c r="D76" s="48">
        <v>31</v>
      </c>
      <c r="E76" s="48">
        <v>31</v>
      </c>
      <c r="F76" s="48">
        <v>28</v>
      </c>
      <c r="G76" s="48">
        <v>4.0999999999999996</v>
      </c>
      <c r="H76" s="48">
        <v>6.8</v>
      </c>
      <c r="I76" s="48">
        <v>6.4</v>
      </c>
      <c r="J76" s="48"/>
      <c r="K76" s="48"/>
      <c r="L76" s="48"/>
      <c r="M76" s="48"/>
      <c r="N76" s="48"/>
      <c r="O76" s="48">
        <v>6.4</v>
      </c>
      <c r="P76" s="48">
        <v>5.8</v>
      </c>
    </row>
    <row r="77" spans="1:16" ht="15.95" thickBot="1">
      <c r="A77" s="42" t="s">
        <v>98</v>
      </c>
      <c r="B77" s="45">
        <v>31</v>
      </c>
      <c r="C77" s="45">
        <v>39</v>
      </c>
      <c r="D77" s="45">
        <v>39</v>
      </c>
      <c r="E77" s="45">
        <v>40</v>
      </c>
      <c r="F77" s="45">
        <v>40</v>
      </c>
      <c r="G77" s="45">
        <v>4.0999999999999996</v>
      </c>
      <c r="H77" s="45">
        <v>4.9000000000000004</v>
      </c>
      <c r="I77" s="45">
        <v>4.9000000000000004</v>
      </c>
      <c r="J77" s="45"/>
      <c r="K77" s="45"/>
      <c r="L77" s="45"/>
      <c r="M77" s="45"/>
      <c r="N77" s="45"/>
      <c r="O77" s="45">
        <v>5</v>
      </c>
      <c r="P77" s="45">
        <v>5</v>
      </c>
    </row>
    <row r="78" spans="1:16" ht="15.95" thickBot="1">
      <c r="A78" s="46" t="s">
        <v>99</v>
      </c>
      <c r="B78" s="48">
        <v>390</v>
      </c>
      <c r="C78" s="48">
        <v>685</v>
      </c>
      <c r="D78" s="48">
        <v>656</v>
      </c>
      <c r="E78" s="48">
        <v>713</v>
      </c>
      <c r="F78" s="48">
        <v>631</v>
      </c>
      <c r="G78" s="48">
        <v>4.4000000000000004</v>
      </c>
      <c r="H78" s="48">
        <v>7.2</v>
      </c>
      <c r="I78" s="48">
        <v>6.9</v>
      </c>
      <c r="J78" s="48"/>
      <c r="K78" s="48"/>
      <c r="L78" s="48"/>
      <c r="M78" s="48"/>
      <c r="N78" s="48"/>
      <c r="O78" s="48">
        <v>7.4</v>
      </c>
      <c r="P78" s="48">
        <v>6.6</v>
      </c>
    </row>
    <row r="79" spans="1:16" ht="15.95" thickBot="1">
      <c r="A79" s="42" t="s">
        <v>100</v>
      </c>
      <c r="B79" s="45">
        <v>257</v>
      </c>
      <c r="C79" s="45">
        <v>416</v>
      </c>
      <c r="D79" s="45">
        <v>417</v>
      </c>
      <c r="E79" s="45">
        <v>412</v>
      </c>
      <c r="F79" s="45">
        <v>379</v>
      </c>
      <c r="G79" s="45">
        <v>5.5</v>
      </c>
      <c r="H79" s="45">
        <v>8.4</v>
      </c>
      <c r="I79" s="45">
        <v>8.3000000000000007</v>
      </c>
      <c r="J79" s="45"/>
      <c r="K79" s="45"/>
      <c r="L79" s="45"/>
      <c r="M79" s="45"/>
      <c r="N79" s="45"/>
      <c r="O79" s="45">
        <v>8.1999999999999993</v>
      </c>
      <c r="P79" s="45">
        <v>7.6</v>
      </c>
    </row>
    <row r="80" spans="1:16" ht="15.95" thickBot="1">
      <c r="A80" s="46" t="s">
        <v>101</v>
      </c>
      <c r="B80" s="48">
        <v>31</v>
      </c>
      <c r="C80" s="48">
        <v>33</v>
      </c>
      <c r="D80" s="48">
        <v>27</v>
      </c>
      <c r="E80" s="48">
        <v>53</v>
      </c>
      <c r="F80" s="48">
        <v>52</v>
      </c>
      <c r="G80" s="48">
        <v>5.5</v>
      </c>
      <c r="H80" s="48">
        <v>5.4</v>
      </c>
      <c r="I80" s="48">
        <v>4.5</v>
      </c>
      <c r="J80" s="48"/>
      <c r="K80" s="48"/>
      <c r="L80" s="48"/>
      <c r="M80" s="48"/>
      <c r="N80" s="48"/>
      <c r="O80" s="48">
        <v>8.4</v>
      </c>
      <c r="P80" s="48">
        <v>8.3000000000000007</v>
      </c>
    </row>
    <row r="81" spans="1:16" ht="15.95" thickBot="1">
      <c r="A81" s="42" t="s">
        <v>102</v>
      </c>
      <c r="B81" s="45">
        <v>41</v>
      </c>
      <c r="C81" s="45">
        <v>59</v>
      </c>
      <c r="D81" s="45">
        <v>54</v>
      </c>
      <c r="E81" s="45">
        <v>62</v>
      </c>
      <c r="F81" s="45">
        <v>59</v>
      </c>
      <c r="G81" s="45">
        <v>5</v>
      </c>
      <c r="H81" s="45">
        <v>7</v>
      </c>
      <c r="I81" s="45">
        <v>6.4</v>
      </c>
      <c r="J81" s="45"/>
      <c r="K81" s="45"/>
      <c r="L81" s="45"/>
      <c r="M81" s="45"/>
      <c r="N81" s="45"/>
      <c r="O81" s="45">
        <v>7.3</v>
      </c>
      <c r="P81" s="45">
        <v>7</v>
      </c>
    </row>
    <row r="82" spans="1:16" ht="15.95" thickBot="1">
      <c r="A82" s="46" t="s">
        <v>103</v>
      </c>
      <c r="B82" s="48">
        <v>242</v>
      </c>
      <c r="C82" s="48">
        <v>387</v>
      </c>
      <c r="D82" s="48">
        <v>436</v>
      </c>
      <c r="E82" s="48">
        <v>427</v>
      </c>
      <c r="F82" s="48">
        <v>379</v>
      </c>
      <c r="G82" s="48">
        <v>4.0999999999999996</v>
      </c>
      <c r="H82" s="48">
        <v>6.3</v>
      </c>
      <c r="I82" s="48">
        <v>7</v>
      </c>
      <c r="J82" s="48"/>
      <c r="K82" s="48"/>
      <c r="L82" s="48"/>
      <c r="M82" s="48"/>
      <c r="N82" s="48"/>
      <c r="O82" s="48">
        <v>6.8</v>
      </c>
      <c r="P82" s="48">
        <v>6.1</v>
      </c>
    </row>
    <row r="83" spans="1:16" ht="15.95" thickBot="1">
      <c r="A83" s="42" t="s">
        <v>104</v>
      </c>
      <c r="B83" s="45">
        <v>154</v>
      </c>
      <c r="C83" s="45">
        <v>230</v>
      </c>
      <c r="D83" s="45">
        <v>230</v>
      </c>
      <c r="E83" s="45">
        <v>246</v>
      </c>
      <c r="F83" s="45">
        <v>240</v>
      </c>
      <c r="G83" s="45">
        <v>4.9000000000000004</v>
      </c>
      <c r="H83" s="45">
        <v>7</v>
      </c>
      <c r="I83" s="45">
        <v>7</v>
      </c>
      <c r="J83" s="45"/>
      <c r="K83" s="45"/>
      <c r="L83" s="45"/>
      <c r="M83" s="45"/>
      <c r="N83" s="45"/>
      <c r="O83" s="45">
        <v>7.4</v>
      </c>
      <c r="P83" s="45">
        <v>7.2</v>
      </c>
    </row>
    <row r="84" spans="1:16" ht="15.95" thickBot="1">
      <c r="A84" s="46" t="s">
        <v>105</v>
      </c>
      <c r="B84" s="48">
        <v>71</v>
      </c>
      <c r="C84" s="48">
        <v>98</v>
      </c>
      <c r="D84" s="48">
        <v>113</v>
      </c>
      <c r="E84" s="48">
        <v>118</v>
      </c>
      <c r="F84" s="48">
        <v>104</v>
      </c>
      <c r="G84" s="48">
        <v>4.5</v>
      </c>
      <c r="H84" s="48">
        <v>6</v>
      </c>
      <c r="I84" s="48">
        <v>6.8</v>
      </c>
      <c r="J84" s="48"/>
      <c r="K84" s="48"/>
      <c r="L84" s="48"/>
      <c r="M84" s="48"/>
      <c r="N84" s="48"/>
      <c r="O84" s="48">
        <v>7.1</v>
      </c>
      <c r="P84" s="48">
        <v>6.3</v>
      </c>
    </row>
    <row r="85" spans="1:16" ht="15.95" thickBot="1">
      <c r="A85" s="42" t="s">
        <v>106</v>
      </c>
      <c r="B85" s="45">
        <v>65</v>
      </c>
      <c r="C85" s="45">
        <v>82</v>
      </c>
      <c r="D85" s="45">
        <v>86</v>
      </c>
      <c r="E85" s="45">
        <v>98</v>
      </c>
      <c r="F85" s="45">
        <v>95</v>
      </c>
      <c r="G85" s="45">
        <v>4.5999999999999996</v>
      </c>
      <c r="H85" s="45">
        <v>5.6</v>
      </c>
      <c r="I85" s="45">
        <v>5.8</v>
      </c>
      <c r="J85" s="45"/>
      <c r="K85" s="45"/>
      <c r="L85" s="45"/>
      <c r="M85" s="45"/>
      <c r="N85" s="45"/>
      <c r="O85" s="45">
        <v>6.6</v>
      </c>
      <c r="P85" s="45">
        <v>6.4</v>
      </c>
    </row>
    <row r="86" spans="1:16" ht="15.95" thickBot="1">
      <c r="A86" s="46" t="s">
        <v>107</v>
      </c>
      <c r="B86" s="48">
        <v>94</v>
      </c>
      <c r="C86" s="48">
        <v>170</v>
      </c>
      <c r="D86" s="48">
        <v>145</v>
      </c>
      <c r="E86" s="48">
        <v>149</v>
      </c>
      <c r="F86" s="48">
        <v>137</v>
      </c>
      <c r="G86" s="48">
        <v>4.8</v>
      </c>
      <c r="H86" s="48">
        <v>8.3000000000000007</v>
      </c>
      <c r="I86" s="48">
        <v>7.2</v>
      </c>
      <c r="J86" s="48"/>
      <c r="K86" s="48"/>
      <c r="L86" s="48"/>
      <c r="M86" s="48"/>
      <c r="N86" s="48"/>
      <c r="O86" s="48">
        <v>7.3</v>
      </c>
      <c r="P86" s="48">
        <v>6.8</v>
      </c>
    </row>
    <row r="87" spans="1:16" ht="15.95" thickBot="1">
      <c r="A87" s="42" t="s">
        <v>108</v>
      </c>
      <c r="B87" s="45">
        <v>96</v>
      </c>
      <c r="C87" s="45">
        <v>136</v>
      </c>
      <c r="D87" s="45">
        <v>138</v>
      </c>
      <c r="E87" s="45">
        <v>156</v>
      </c>
      <c r="F87" s="45">
        <v>131</v>
      </c>
      <c r="G87" s="45">
        <v>5</v>
      </c>
      <c r="H87" s="45">
        <v>6.9</v>
      </c>
      <c r="I87" s="45">
        <v>7</v>
      </c>
      <c r="J87" s="45"/>
      <c r="K87" s="45"/>
      <c r="L87" s="45"/>
      <c r="M87" s="45"/>
      <c r="N87" s="45"/>
      <c r="O87" s="45">
        <v>7.8</v>
      </c>
      <c r="P87" s="45">
        <v>6.6</v>
      </c>
    </row>
    <row r="88" spans="1:16" ht="15.95" thickBot="1">
      <c r="A88" s="46" t="s">
        <v>109</v>
      </c>
      <c r="B88" s="48">
        <v>29</v>
      </c>
      <c r="C88" s="48">
        <v>47</v>
      </c>
      <c r="D88" s="48">
        <v>50</v>
      </c>
      <c r="E88" s="48">
        <v>42</v>
      </c>
      <c r="F88" s="48">
        <v>45</v>
      </c>
      <c r="G88" s="48">
        <v>4.5999999999999996</v>
      </c>
      <c r="H88" s="48">
        <v>7.1</v>
      </c>
      <c r="I88" s="48">
        <v>7.5</v>
      </c>
      <c r="J88" s="48"/>
      <c r="K88" s="48"/>
      <c r="L88" s="48"/>
      <c r="M88" s="48"/>
      <c r="N88" s="48"/>
      <c r="O88" s="48">
        <v>6.4</v>
      </c>
      <c r="P88" s="48">
        <v>6.8</v>
      </c>
    </row>
    <row r="89" spans="1:16" ht="15.95" thickBot="1">
      <c r="A89" s="42" t="s">
        <v>110</v>
      </c>
      <c r="B89" s="45">
        <v>137</v>
      </c>
      <c r="C89" s="45">
        <v>212</v>
      </c>
      <c r="D89" s="45">
        <v>210</v>
      </c>
      <c r="E89" s="45">
        <v>224</v>
      </c>
      <c r="F89" s="45">
        <v>198</v>
      </c>
      <c r="G89" s="45">
        <v>5</v>
      </c>
      <c r="H89" s="45">
        <v>7.4</v>
      </c>
      <c r="I89" s="45">
        <v>7.3</v>
      </c>
      <c r="J89" s="45"/>
      <c r="K89" s="45"/>
      <c r="L89" s="45"/>
      <c r="M89" s="45"/>
      <c r="N89" s="45"/>
      <c r="O89" s="45">
        <v>7.7</v>
      </c>
      <c r="P89" s="45">
        <v>6.8</v>
      </c>
    </row>
    <row r="90" spans="1:16" ht="15.95" thickBot="1">
      <c r="A90" s="46" t="s">
        <v>111</v>
      </c>
      <c r="B90" s="48">
        <v>161</v>
      </c>
      <c r="C90" s="48">
        <v>280</v>
      </c>
      <c r="D90" s="48">
        <v>281</v>
      </c>
      <c r="E90" s="48">
        <v>302</v>
      </c>
      <c r="F90" s="48">
        <v>290</v>
      </c>
      <c r="G90" s="48">
        <v>4.5999999999999996</v>
      </c>
      <c r="H90" s="48">
        <v>7.4</v>
      </c>
      <c r="I90" s="48">
        <v>7.4</v>
      </c>
      <c r="J90" s="48"/>
      <c r="K90" s="48"/>
      <c r="L90" s="48"/>
      <c r="M90" s="48"/>
      <c r="N90" s="48"/>
      <c r="O90" s="48">
        <v>7.9</v>
      </c>
      <c r="P90" s="48">
        <v>7.5</v>
      </c>
    </row>
    <row r="91" spans="1:16" ht="15.95" thickBot="1">
      <c r="A91" s="42" t="s">
        <v>112</v>
      </c>
      <c r="B91" s="45">
        <v>212</v>
      </c>
      <c r="C91" s="45">
        <v>364</v>
      </c>
      <c r="D91" s="45">
        <v>366</v>
      </c>
      <c r="E91" s="45">
        <v>397</v>
      </c>
      <c r="F91" s="45">
        <v>330</v>
      </c>
      <c r="G91" s="45">
        <v>4.9000000000000004</v>
      </c>
      <c r="H91" s="45">
        <v>8</v>
      </c>
      <c r="I91" s="45">
        <v>8</v>
      </c>
      <c r="J91" s="45"/>
      <c r="K91" s="45"/>
      <c r="L91" s="45"/>
      <c r="M91" s="45"/>
      <c r="N91" s="45"/>
      <c r="O91" s="45">
        <v>8.6</v>
      </c>
      <c r="P91" s="45">
        <v>7.2</v>
      </c>
    </row>
    <row r="92" spans="1:16" ht="15.95" thickBot="1">
      <c r="A92" s="46" t="s">
        <v>113</v>
      </c>
      <c r="B92" s="48">
        <v>115</v>
      </c>
      <c r="C92" s="48">
        <v>190</v>
      </c>
      <c r="D92" s="48">
        <v>194</v>
      </c>
      <c r="E92" s="48">
        <v>255</v>
      </c>
      <c r="F92" s="48">
        <v>189</v>
      </c>
      <c r="G92" s="48">
        <v>4</v>
      </c>
      <c r="H92" s="48">
        <v>6.2</v>
      </c>
      <c r="I92" s="48">
        <v>6.3</v>
      </c>
      <c r="J92" s="48"/>
      <c r="K92" s="48"/>
      <c r="L92" s="48"/>
      <c r="M92" s="48"/>
      <c r="N92" s="48"/>
      <c r="O92" s="48">
        <v>8.1</v>
      </c>
      <c r="P92" s="48">
        <v>6.1</v>
      </c>
    </row>
    <row r="93" spans="1:16" ht="15.95" thickBot="1">
      <c r="A93" s="42" t="s">
        <v>114</v>
      </c>
      <c r="B93" s="45">
        <v>58</v>
      </c>
      <c r="C93" s="45">
        <v>87</v>
      </c>
      <c r="D93" s="45">
        <v>84</v>
      </c>
      <c r="E93" s="45">
        <v>87</v>
      </c>
      <c r="F93" s="45">
        <v>81</v>
      </c>
      <c r="G93" s="45">
        <v>4.9000000000000004</v>
      </c>
      <c r="H93" s="45">
        <v>7.1</v>
      </c>
      <c r="I93" s="45">
        <v>6.9</v>
      </c>
      <c r="J93" s="45"/>
      <c r="K93" s="45"/>
      <c r="L93" s="45"/>
      <c r="M93" s="45"/>
      <c r="N93" s="45"/>
      <c r="O93" s="45">
        <v>7.1</v>
      </c>
      <c r="P93" s="45">
        <v>6.6</v>
      </c>
    </row>
    <row r="94" spans="1:16" ht="15.95" thickBot="1">
      <c r="A94" s="46" t="s">
        <v>115</v>
      </c>
      <c r="B94" s="48">
        <v>130</v>
      </c>
      <c r="C94" s="48">
        <v>211</v>
      </c>
      <c r="D94" s="48">
        <v>205</v>
      </c>
      <c r="E94" s="48">
        <v>244</v>
      </c>
      <c r="F94" s="48">
        <v>221</v>
      </c>
      <c r="G94" s="48">
        <v>4.5</v>
      </c>
      <c r="H94" s="48">
        <v>6.9</v>
      </c>
      <c r="I94" s="48">
        <v>6.7</v>
      </c>
      <c r="J94" s="48"/>
      <c r="K94" s="48"/>
      <c r="L94" s="48"/>
      <c r="M94" s="48"/>
      <c r="N94" s="48"/>
      <c r="O94" s="48">
        <v>7.9</v>
      </c>
      <c r="P94" s="48">
        <v>7.2</v>
      </c>
    </row>
    <row r="95" spans="1:16" ht="15.95" thickBot="1">
      <c r="A95" s="42" t="s">
        <v>116</v>
      </c>
      <c r="B95" s="45">
        <v>27</v>
      </c>
      <c r="C95" s="45">
        <v>39</v>
      </c>
      <c r="D95" s="45">
        <v>38</v>
      </c>
      <c r="E95" s="45">
        <v>43</v>
      </c>
      <c r="F95" s="45">
        <v>41</v>
      </c>
      <c r="G95" s="45">
        <v>5.4</v>
      </c>
      <c r="H95" s="45">
        <v>7.5</v>
      </c>
      <c r="I95" s="45">
        <v>7.3</v>
      </c>
      <c r="J95" s="45"/>
      <c r="K95" s="45"/>
      <c r="L95" s="45"/>
      <c r="M95" s="45"/>
      <c r="N95" s="45"/>
      <c r="O95" s="45">
        <v>8.1999999999999993</v>
      </c>
      <c r="P95" s="45">
        <v>7.8</v>
      </c>
    </row>
    <row r="96" spans="1:16" ht="15.95" thickBot="1">
      <c r="A96" s="46" t="s">
        <v>117</v>
      </c>
      <c r="B96" s="48">
        <v>51</v>
      </c>
      <c r="C96" s="48">
        <v>67</v>
      </c>
      <c r="D96" s="48">
        <v>71</v>
      </c>
      <c r="E96" s="48">
        <v>75</v>
      </c>
      <c r="F96" s="48">
        <v>72</v>
      </c>
      <c r="G96" s="48">
        <v>4.9000000000000004</v>
      </c>
      <c r="H96" s="48">
        <v>6.2</v>
      </c>
      <c r="I96" s="48">
        <v>6.5</v>
      </c>
      <c r="J96" s="48"/>
      <c r="K96" s="48"/>
      <c r="L96" s="48"/>
      <c r="M96" s="48"/>
      <c r="N96" s="48"/>
      <c r="O96" s="48">
        <v>6.8</v>
      </c>
      <c r="P96" s="48">
        <v>6.6</v>
      </c>
    </row>
    <row r="97" spans="1:16" ht="15.95" thickBot="1">
      <c r="A97" s="42" t="s">
        <v>118</v>
      </c>
      <c r="B97" s="45">
        <v>64</v>
      </c>
      <c r="C97" s="45">
        <v>119</v>
      </c>
      <c r="D97" s="45">
        <v>109</v>
      </c>
      <c r="E97" s="45">
        <v>112</v>
      </c>
      <c r="F97" s="45">
        <v>109</v>
      </c>
      <c r="G97" s="45">
        <v>4.8</v>
      </c>
      <c r="H97" s="45">
        <v>8.1</v>
      </c>
      <c r="I97" s="45">
        <v>7.5</v>
      </c>
      <c r="J97" s="45"/>
      <c r="K97" s="45"/>
      <c r="L97" s="45"/>
      <c r="M97" s="45"/>
      <c r="N97" s="45"/>
      <c r="O97" s="45">
        <v>7.6</v>
      </c>
      <c r="P97" s="45">
        <v>7.4</v>
      </c>
    </row>
    <row r="98" spans="1:16" ht="15.95" thickBot="1">
      <c r="A98" s="46" t="s">
        <v>119</v>
      </c>
      <c r="B98" s="48">
        <v>34</v>
      </c>
      <c r="C98" s="48">
        <v>56</v>
      </c>
      <c r="D98" s="48">
        <v>54</v>
      </c>
      <c r="E98" s="48">
        <v>51</v>
      </c>
      <c r="F98" s="48">
        <v>57</v>
      </c>
      <c r="G98" s="48">
        <v>5</v>
      </c>
      <c r="H98" s="48">
        <v>7.8</v>
      </c>
      <c r="I98" s="48">
        <v>7.5</v>
      </c>
      <c r="J98" s="48"/>
      <c r="K98" s="48"/>
      <c r="L98" s="48"/>
      <c r="M98" s="48"/>
      <c r="N98" s="48"/>
      <c r="O98" s="48">
        <v>7.1</v>
      </c>
      <c r="P98" s="48">
        <v>7.9</v>
      </c>
    </row>
    <row r="99" spans="1:16" ht="15.95" thickBot="1">
      <c r="A99" s="42" t="s">
        <v>120</v>
      </c>
      <c r="B99" s="45">
        <v>217</v>
      </c>
      <c r="C99" s="45">
        <v>306</v>
      </c>
      <c r="D99" s="45">
        <v>294</v>
      </c>
      <c r="E99" s="45">
        <v>301</v>
      </c>
      <c r="F99" s="45">
        <v>290</v>
      </c>
      <c r="G99" s="45">
        <v>5.3</v>
      </c>
      <c r="H99" s="45">
        <v>7.1</v>
      </c>
      <c r="I99" s="45">
        <v>6.8</v>
      </c>
      <c r="J99" s="45"/>
      <c r="K99" s="45"/>
      <c r="L99" s="45"/>
      <c r="M99" s="45"/>
      <c r="N99" s="45"/>
      <c r="O99" s="45">
        <v>6.9</v>
      </c>
      <c r="P99" s="45">
        <v>6.7</v>
      </c>
    </row>
    <row r="100" spans="1:16" ht="15.95" thickBot="1">
      <c r="A100" s="46" t="s">
        <v>121</v>
      </c>
      <c r="B100" s="48">
        <v>40</v>
      </c>
      <c r="C100" s="48">
        <v>64</v>
      </c>
      <c r="D100" s="48">
        <v>66</v>
      </c>
      <c r="E100" s="48">
        <v>68</v>
      </c>
      <c r="F100" s="48">
        <v>60</v>
      </c>
      <c r="G100" s="48">
        <v>4.8</v>
      </c>
      <c r="H100" s="48">
        <v>7.3</v>
      </c>
      <c r="I100" s="48">
        <v>7.5</v>
      </c>
      <c r="J100" s="48"/>
      <c r="K100" s="48"/>
      <c r="L100" s="48"/>
      <c r="M100" s="48"/>
      <c r="N100" s="48"/>
      <c r="O100" s="48">
        <v>7.7</v>
      </c>
      <c r="P100" s="48">
        <v>6.8</v>
      </c>
    </row>
    <row r="101" spans="1:16" ht="15.95" thickBot="1">
      <c r="A101" s="42" t="s">
        <v>122</v>
      </c>
      <c r="B101" s="45">
        <v>354</v>
      </c>
      <c r="C101" s="45">
        <v>554</v>
      </c>
      <c r="D101" s="45">
        <v>553</v>
      </c>
      <c r="E101" s="45">
        <v>565</v>
      </c>
      <c r="F101" s="45">
        <v>636</v>
      </c>
      <c r="G101" s="45">
        <v>3.9</v>
      </c>
      <c r="H101" s="45">
        <v>5.8</v>
      </c>
      <c r="I101" s="45">
        <v>5.8</v>
      </c>
      <c r="J101" s="45"/>
      <c r="K101" s="45"/>
      <c r="L101" s="45"/>
      <c r="M101" s="45"/>
      <c r="N101" s="45"/>
      <c r="O101" s="45">
        <v>5.9</v>
      </c>
      <c r="P101" s="45">
        <v>6.6</v>
      </c>
    </row>
    <row r="102" spans="1:16" ht="15.95" thickBot="1">
      <c r="A102" s="46" t="s">
        <v>123</v>
      </c>
      <c r="B102" s="48">
        <v>208</v>
      </c>
      <c r="C102" s="48">
        <v>360</v>
      </c>
      <c r="D102" s="48">
        <v>329</v>
      </c>
      <c r="E102" s="48">
        <v>344</v>
      </c>
      <c r="F102" s="48">
        <v>338</v>
      </c>
      <c r="G102" s="48">
        <v>4.5</v>
      </c>
      <c r="H102" s="48">
        <v>7.4</v>
      </c>
      <c r="I102" s="48">
        <v>6.8</v>
      </c>
      <c r="J102" s="48"/>
      <c r="K102" s="48"/>
      <c r="L102" s="48"/>
      <c r="M102" s="48"/>
      <c r="N102" s="48"/>
      <c r="O102" s="48">
        <v>7</v>
      </c>
      <c r="P102" s="48">
        <v>6.9</v>
      </c>
    </row>
    <row r="103" spans="1:16" ht="15.95" thickBot="1">
      <c r="A103" s="42" t="s">
        <v>124</v>
      </c>
      <c r="B103" s="45">
        <v>19</v>
      </c>
      <c r="C103" s="45">
        <v>29</v>
      </c>
      <c r="D103" s="45">
        <v>32</v>
      </c>
      <c r="E103" s="45">
        <v>33</v>
      </c>
      <c r="F103" s="45">
        <v>31</v>
      </c>
      <c r="G103" s="45">
        <v>4.5</v>
      </c>
      <c r="H103" s="45">
        <v>6.5</v>
      </c>
      <c r="I103" s="45">
        <v>7.1</v>
      </c>
      <c r="J103" s="45"/>
      <c r="K103" s="45"/>
      <c r="L103" s="45"/>
      <c r="M103" s="45"/>
      <c r="N103" s="45"/>
      <c r="O103" s="45">
        <v>7.3</v>
      </c>
      <c r="P103" s="45">
        <v>6.9</v>
      </c>
    </row>
    <row r="104" spans="1:16" ht="15.95" thickBot="1">
      <c r="A104" s="46" t="s">
        <v>125</v>
      </c>
      <c r="B104" s="48">
        <v>250</v>
      </c>
      <c r="C104" s="48">
        <v>343</v>
      </c>
      <c r="D104" s="48">
        <v>378</v>
      </c>
      <c r="E104" s="48">
        <v>423</v>
      </c>
      <c r="F104" s="48">
        <v>420</v>
      </c>
      <c r="G104" s="48">
        <v>4.5</v>
      </c>
      <c r="H104" s="48">
        <v>6</v>
      </c>
      <c r="I104" s="48">
        <v>6.6</v>
      </c>
      <c r="J104" s="48"/>
      <c r="K104" s="48"/>
      <c r="L104" s="48"/>
      <c r="M104" s="48"/>
      <c r="N104" s="48"/>
      <c r="O104" s="48">
        <v>7.3</v>
      </c>
      <c r="P104" s="48">
        <v>7.2</v>
      </c>
    </row>
    <row r="105" spans="1:16" ht="15.95" thickBot="1">
      <c r="A105" s="42" t="s">
        <v>126</v>
      </c>
      <c r="B105" s="45">
        <v>83</v>
      </c>
      <c r="C105" s="45">
        <v>101</v>
      </c>
      <c r="D105" s="45">
        <v>123</v>
      </c>
      <c r="E105" s="45">
        <v>124</v>
      </c>
      <c r="F105" s="45">
        <v>114</v>
      </c>
      <c r="G105" s="45">
        <v>4.9000000000000004</v>
      </c>
      <c r="H105" s="45">
        <v>5.8</v>
      </c>
      <c r="I105" s="45">
        <v>6.9</v>
      </c>
      <c r="J105" s="45"/>
      <c r="K105" s="45"/>
      <c r="L105" s="45"/>
      <c r="M105" s="45"/>
      <c r="N105" s="45"/>
      <c r="O105" s="45">
        <v>7</v>
      </c>
      <c r="P105" s="45">
        <v>6.5</v>
      </c>
    </row>
    <row r="106" spans="1:16" ht="15.95" thickBot="1">
      <c r="A106" s="46" t="s">
        <v>127</v>
      </c>
      <c r="B106" s="48">
        <v>106</v>
      </c>
      <c r="C106" s="48">
        <v>152</v>
      </c>
      <c r="D106" s="48">
        <v>142</v>
      </c>
      <c r="E106" s="48">
        <v>145</v>
      </c>
      <c r="F106" s="48">
        <v>137</v>
      </c>
      <c r="G106" s="48">
        <v>5.5</v>
      </c>
      <c r="H106" s="48">
        <v>7.5</v>
      </c>
      <c r="I106" s="48">
        <v>7</v>
      </c>
      <c r="J106" s="48"/>
      <c r="K106" s="48"/>
      <c r="L106" s="48"/>
      <c r="M106" s="48"/>
      <c r="N106" s="48"/>
      <c r="O106" s="48">
        <v>7.1</v>
      </c>
      <c r="P106" s="48">
        <v>6.7</v>
      </c>
    </row>
    <row r="107" spans="1:16" ht="15.95" thickBot="1">
      <c r="A107" s="42" t="s">
        <v>128</v>
      </c>
      <c r="B107" s="45">
        <v>269</v>
      </c>
      <c r="C107" s="45">
        <v>427</v>
      </c>
      <c r="D107" s="45">
        <v>412</v>
      </c>
      <c r="E107" s="45">
        <v>411</v>
      </c>
      <c r="F107" s="45">
        <v>400</v>
      </c>
      <c r="G107" s="45">
        <v>4.5999999999999996</v>
      </c>
      <c r="H107" s="45">
        <v>6.9</v>
      </c>
      <c r="I107" s="45">
        <v>6.7</v>
      </c>
      <c r="J107" s="45"/>
      <c r="K107" s="45"/>
      <c r="L107" s="45"/>
      <c r="M107" s="45"/>
      <c r="N107" s="45"/>
      <c r="O107" s="45">
        <v>6.7</v>
      </c>
      <c r="P107" s="45">
        <v>6.5</v>
      </c>
    </row>
    <row r="108" spans="1:16" ht="15.95" thickBot="1">
      <c r="A108" s="46" t="s">
        <v>129</v>
      </c>
      <c r="B108" s="48">
        <v>23</v>
      </c>
      <c r="C108" s="48">
        <v>37</v>
      </c>
      <c r="D108" s="48">
        <v>38</v>
      </c>
      <c r="E108" s="48">
        <v>40</v>
      </c>
      <c r="F108" s="48">
        <v>38</v>
      </c>
      <c r="G108" s="48">
        <v>4.7</v>
      </c>
      <c r="H108" s="48">
        <v>7.2</v>
      </c>
      <c r="I108" s="48">
        <v>7.3</v>
      </c>
      <c r="J108" s="48"/>
      <c r="K108" s="48"/>
      <c r="L108" s="48"/>
      <c r="M108" s="48"/>
      <c r="N108" s="48"/>
      <c r="O108" s="48">
        <v>7.7</v>
      </c>
      <c r="P108" s="48">
        <v>7.3</v>
      </c>
    </row>
    <row r="109" spans="1:16" ht="15.95" thickBot="1">
      <c r="A109" s="42" t="s">
        <v>130</v>
      </c>
      <c r="B109" s="45">
        <v>121</v>
      </c>
      <c r="C109" s="45">
        <v>181</v>
      </c>
      <c r="D109" s="45">
        <v>182</v>
      </c>
      <c r="E109" s="45">
        <v>182</v>
      </c>
      <c r="F109" s="45">
        <v>170</v>
      </c>
      <c r="G109" s="45">
        <v>5.4</v>
      </c>
      <c r="H109" s="45">
        <v>7.8</v>
      </c>
      <c r="I109" s="45">
        <v>7.8</v>
      </c>
      <c r="J109" s="45"/>
      <c r="K109" s="45"/>
      <c r="L109" s="45"/>
      <c r="M109" s="45"/>
      <c r="N109" s="45"/>
      <c r="O109" s="45">
        <v>7.8</v>
      </c>
      <c r="P109" s="45">
        <v>7.3</v>
      </c>
    </row>
    <row r="110" spans="1:16" ht="15.95" thickBot="1">
      <c r="A110" s="46" t="s">
        <v>131</v>
      </c>
      <c r="B110" s="48">
        <v>22</v>
      </c>
      <c r="C110" s="48">
        <v>27</v>
      </c>
      <c r="D110" s="48">
        <v>34</v>
      </c>
      <c r="E110" s="48">
        <v>37</v>
      </c>
      <c r="F110" s="48">
        <v>31</v>
      </c>
      <c r="G110" s="48">
        <v>4.9000000000000004</v>
      </c>
      <c r="H110" s="48">
        <v>5.8</v>
      </c>
      <c r="I110" s="48">
        <v>7.2</v>
      </c>
      <c r="J110" s="48"/>
      <c r="K110" s="48"/>
      <c r="L110" s="48"/>
      <c r="M110" s="48"/>
      <c r="N110" s="48"/>
      <c r="O110" s="48">
        <v>7.8</v>
      </c>
      <c r="P110" s="48">
        <v>6.6</v>
      </c>
    </row>
    <row r="111" spans="1:16" ht="15.95" thickBot="1">
      <c r="A111" s="42" t="s">
        <v>132</v>
      </c>
      <c r="B111" s="45">
        <v>145</v>
      </c>
      <c r="C111" s="45">
        <v>227</v>
      </c>
      <c r="D111" s="45">
        <v>227</v>
      </c>
      <c r="E111" s="45">
        <v>242</v>
      </c>
      <c r="F111" s="45">
        <v>232</v>
      </c>
      <c r="G111" s="45">
        <v>4.5999999999999996</v>
      </c>
      <c r="H111" s="45">
        <v>6.8</v>
      </c>
      <c r="I111" s="45">
        <v>6.8</v>
      </c>
      <c r="J111" s="45"/>
      <c r="K111" s="45"/>
      <c r="L111" s="45"/>
      <c r="M111" s="45"/>
      <c r="N111" s="45"/>
      <c r="O111" s="45">
        <v>7.2</v>
      </c>
      <c r="P111" s="45">
        <v>6.9</v>
      </c>
    </row>
    <row r="112" spans="1:16" ht="15.95" thickBot="1">
      <c r="A112" s="46" t="s">
        <v>133</v>
      </c>
      <c r="B112" s="48">
        <v>566</v>
      </c>
      <c r="C112" s="48">
        <v>887</v>
      </c>
      <c r="D112" s="48">
        <v>837</v>
      </c>
      <c r="E112" s="48">
        <v>901</v>
      </c>
      <c r="F112" s="48">
        <v>884</v>
      </c>
      <c r="G112" s="48">
        <v>4.4000000000000004</v>
      </c>
      <c r="H112" s="48">
        <v>6.5</v>
      </c>
      <c r="I112" s="48">
        <v>6.1</v>
      </c>
      <c r="J112" s="48"/>
      <c r="K112" s="48"/>
      <c r="L112" s="48"/>
      <c r="M112" s="48"/>
      <c r="N112" s="48"/>
      <c r="O112" s="48">
        <v>6.5</v>
      </c>
      <c r="P112" s="48">
        <v>6.4</v>
      </c>
    </row>
    <row r="113" spans="1:16" ht="15.95" thickBot="1">
      <c r="A113" s="42" t="s">
        <v>134</v>
      </c>
      <c r="B113" s="45">
        <v>73</v>
      </c>
      <c r="C113" s="45">
        <v>120</v>
      </c>
      <c r="D113" s="45">
        <v>110</v>
      </c>
      <c r="E113" s="45">
        <v>124</v>
      </c>
      <c r="F113" s="45">
        <v>117</v>
      </c>
      <c r="G113" s="45">
        <v>4.5</v>
      </c>
      <c r="H113" s="45">
        <v>6.9</v>
      </c>
      <c r="I113" s="45">
        <v>6.4</v>
      </c>
      <c r="J113" s="45"/>
      <c r="K113" s="45"/>
      <c r="L113" s="45"/>
      <c r="M113" s="45"/>
      <c r="N113" s="45"/>
      <c r="O113" s="45">
        <v>7.1</v>
      </c>
      <c r="P113" s="45">
        <v>6.7</v>
      </c>
    </row>
    <row r="114" spans="1:16" ht="15.95" thickBot="1">
      <c r="A114" s="46" t="s">
        <v>135</v>
      </c>
      <c r="B114" s="48">
        <v>14</v>
      </c>
      <c r="C114" s="48">
        <v>24</v>
      </c>
      <c r="D114" s="48">
        <v>25</v>
      </c>
      <c r="E114" s="48">
        <v>24</v>
      </c>
      <c r="F114" s="48">
        <v>23</v>
      </c>
      <c r="G114" s="48">
        <v>4.5999999999999996</v>
      </c>
      <c r="H114" s="48">
        <v>7.4</v>
      </c>
      <c r="I114" s="48">
        <v>7.8</v>
      </c>
      <c r="J114" s="48"/>
      <c r="K114" s="48"/>
      <c r="L114" s="48"/>
      <c r="M114" s="48"/>
      <c r="N114" s="48"/>
      <c r="O114" s="48">
        <v>7.5</v>
      </c>
      <c r="P114" s="48">
        <v>7.2</v>
      </c>
    </row>
    <row r="115" spans="1:16" ht="15.95" thickBot="1">
      <c r="A115" s="42" t="s">
        <v>136</v>
      </c>
      <c r="B115" s="45">
        <v>207</v>
      </c>
      <c r="C115" s="45">
        <v>303</v>
      </c>
      <c r="D115" s="45">
        <v>336</v>
      </c>
      <c r="E115" s="45">
        <v>288</v>
      </c>
      <c r="F115" s="45">
        <v>301</v>
      </c>
      <c r="G115" s="45">
        <v>5.0999999999999996</v>
      </c>
      <c r="H115" s="45">
        <v>7.2</v>
      </c>
      <c r="I115" s="45">
        <v>7.9</v>
      </c>
      <c r="J115" s="45"/>
      <c r="K115" s="45"/>
      <c r="L115" s="45"/>
      <c r="M115" s="45"/>
      <c r="N115" s="45"/>
      <c r="O115" s="45">
        <v>6.8</v>
      </c>
      <c r="P115" s="45">
        <v>7</v>
      </c>
    </row>
    <row r="116" spans="1:16" ht="15.95" thickBot="1">
      <c r="A116" s="46" t="s">
        <v>137</v>
      </c>
      <c r="B116" s="48">
        <v>148</v>
      </c>
      <c r="C116" s="48">
        <v>210</v>
      </c>
      <c r="D116" s="48">
        <v>224</v>
      </c>
      <c r="E116" s="48">
        <v>229</v>
      </c>
      <c r="F116" s="48">
        <v>221</v>
      </c>
      <c r="G116" s="48">
        <v>4.3</v>
      </c>
      <c r="H116" s="48">
        <v>5.8</v>
      </c>
      <c r="I116" s="48">
        <v>6.1</v>
      </c>
      <c r="J116" s="48"/>
      <c r="K116" s="48"/>
      <c r="L116" s="48"/>
      <c r="M116" s="48"/>
      <c r="N116" s="48"/>
      <c r="O116" s="48">
        <v>6.2</v>
      </c>
      <c r="P116" s="48">
        <v>6</v>
      </c>
    </row>
    <row r="117" spans="1:16" ht="15.95" thickBot="1">
      <c r="A117" s="42" t="s">
        <v>138</v>
      </c>
      <c r="B117" s="45">
        <v>46</v>
      </c>
      <c r="C117" s="45">
        <v>54</v>
      </c>
      <c r="D117" s="45">
        <v>60</v>
      </c>
      <c r="E117" s="45">
        <v>57</v>
      </c>
      <c r="F117" s="45">
        <v>55</v>
      </c>
      <c r="G117" s="45">
        <v>6.4</v>
      </c>
      <c r="H117" s="45">
        <v>7.2</v>
      </c>
      <c r="I117" s="45">
        <v>8</v>
      </c>
      <c r="J117" s="45"/>
      <c r="K117" s="45"/>
      <c r="L117" s="45"/>
      <c r="M117" s="45"/>
      <c r="N117" s="45"/>
      <c r="O117" s="45">
        <v>7.6</v>
      </c>
      <c r="P117" s="45">
        <v>7.4</v>
      </c>
    </row>
    <row r="118" spans="1:16" ht="15.95" thickBot="1">
      <c r="A118" s="46" t="s">
        <v>139</v>
      </c>
      <c r="B118" s="48">
        <v>124</v>
      </c>
      <c r="C118" s="48">
        <v>211</v>
      </c>
      <c r="D118" s="48">
        <v>219</v>
      </c>
      <c r="E118" s="48">
        <v>217</v>
      </c>
      <c r="F118" s="48">
        <v>209</v>
      </c>
      <c r="G118" s="48">
        <v>4.2</v>
      </c>
      <c r="H118" s="48">
        <v>6.8</v>
      </c>
      <c r="I118" s="48">
        <v>7.1</v>
      </c>
      <c r="J118" s="48"/>
      <c r="K118" s="48"/>
      <c r="L118" s="48"/>
      <c r="M118" s="48"/>
      <c r="N118" s="48"/>
      <c r="O118" s="48">
        <v>7</v>
      </c>
      <c r="P118" s="48">
        <v>6.7</v>
      </c>
    </row>
    <row r="119" spans="1:16" ht="15.95" thickBot="1">
      <c r="A119" s="42" t="s">
        <v>140</v>
      </c>
      <c r="B119" s="45">
        <v>15</v>
      </c>
      <c r="C119" s="45">
        <v>23</v>
      </c>
      <c r="D119" s="45">
        <v>20</v>
      </c>
      <c r="E119" s="45">
        <v>22</v>
      </c>
      <c r="F119" s="45">
        <v>21</v>
      </c>
      <c r="G119" s="45">
        <v>5.2</v>
      </c>
      <c r="H119" s="45">
        <v>7.8</v>
      </c>
      <c r="I119" s="45">
        <v>6.8</v>
      </c>
      <c r="J119" s="45"/>
      <c r="K119" s="45"/>
      <c r="L119" s="45"/>
      <c r="M119" s="45"/>
      <c r="N119" s="45"/>
      <c r="O119" s="45">
        <v>7.4</v>
      </c>
      <c r="P119" s="45">
        <v>7.1</v>
      </c>
    </row>
    <row r="121" spans="1:16">
      <c r="A121" t="s">
        <v>302</v>
      </c>
    </row>
    <row r="122" spans="1:16" ht="17.100000000000001" thickBot="1">
      <c r="A122" s="329" t="s">
        <v>303</v>
      </c>
      <c r="B122" s="355"/>
      <c r="C122" s="355"/>
      <c r="D122" s="355"/>
      <c r="E122" s="355"/>
      <c r="F122" s="355"/>
      <c r="G122" s="355"/>
      <c r="H122" s="355"/>
      <c r="I122" s="355"/>
      <c r="J122" s="355"/>
      <c r="K122" s="355"/>
      <c r="L122" s="355"/>
      <c r="M122" s="355"/>
      <c r="N122" s="355"/>
      <c r="O122" s="355"/>
      <c r="P122" s="355"/>
    </row>
    <row r="123" spans="1:16" ht="15.95" thickBot="1">
      <c r="A123" s="330" t="s">
        <v>17</v>
      </c>
      <c r="B123" s="333" t="s">
        <v>294</v>
      </c>
      <c r="C123" s="334"/>
      <c r="D123" s="334"/>
      <c r="E123" s="334"/>
      <c r="F123" s="335"/>
      <c r="G123" s="333" t="s">
        <v>295</v>
      </c>
      <c r="H123" s="334"/>
      <c r="I123" s="334"/>
      <c r="J123" s="334"/>
      <c r="K123" s="334"/>
      <c r="L123" s="334"/>
      <c r="M123" s="334"/>
      <c r="N123" s="334"/>
      <c r="O123" s="334"/>
      <c r="P123" s="335"/>
    </row>
    <row r="124" spans="1:16" ht="15.95">
      <c r="A124" s="331"/>
      <c r="B124" s="247" t="s">
        <v>80</v>
      </c>
      <c r="C124" s="247" t="s">
        <v>298</v>
      </c>
      <c r="D124" s="247" t="s">
        <v>299</v>
      </c>
      <c r="E124" s="247" t="s">
        <v>296</v>
      </c>
      <c r="F124" s="247" t="s">
        <v>80</v>
      </c>
      <c r="G124" s="247" t="s">
        <v>80</v>
      </c>
      <c r="H124" s="247" t="s">
        <v>298</v>
      </c>
      <c r="I124" s="247" t="s">
        <v>299</v>
      </c>
      <c r="J124" s="247"/>
      <c r="K124" s="247"/>
      <c r="L124" s="247"/>
      <c r="M124" s="247"/>
      <c r="N124" s="247"/>
      <c r="O124" s="247" t="s">
        <v>296</v>
      </c>
      <c r="P124" s="247" t="s">
        <v>80</v>
      </c>
    </row>
    <row r="125" spans="1:16" ht="17.100000000000001" thickBot="1">
      <c r="A125" s="332"/>
      <c r="B125" s="248">
        <v>2020</v>
      </c>
      <c r="C125" s="248">
        <v>2021</v>
      </c>
      <c r="D125" s="248">
        <v>2021</v>
      </c>
      <c r="E125" s="248">
        <v>2021</v>
      </c>
      <c r="F125" s="249" t="s">
        <v>304</v>
      </c>
      <c r="G125" s="248">
        <v>2020</v>
      </c>
      <c r="H125" s="248">
        <v>2021</v>
      </c>
      <c r="I125" s="248">
        <v>2021</v>
      </c>
      <c r="J125" s="248"/>
      <c r="K125" s="248"/>
      <c r="L125" s="248"/>
      <c r="M125" s="248"/>
      <c r="N125" s="248"/>
      <c r="O125" s="248">
        <v>2021</v>
      </c>
      <c r="P125" s="249" t="s">
        <v>304</v>
      </c>
    </row>
    <row r="126" spans="1:16" ht="15.95" thickBot="1">
      <c r="A126" s="250" t="s">
        <v>301</v>
      </c>
      <c r="B126" s="251">
        <v>6752</v>
      </c>
      <c r="C126" s="251">
        <v>10602</v>
      </c>
      <c r="D126" s="251">
        <v>11091</v>
      </c>
      <c r="E126" s="251">
        <v>10775</v>
      </c>
      <c r="F126" s="251">
        <v>10925</v>
      </c>
      <c r="G126" s="252">
        <v>4.5</v>
      </c>
      <c r="H126" s="252">
        <v>6.7</v>
      </c>
      <c r="I126" s="252">
        <v>7</v>
      </c>
      <c r="J126" s="252"/>
      <c r="K126" s="252"/>
      <c r="L126" s="252"/>
      <c r="M126" s="252"/>
      <c r="N126" s="252"/>
      <c r="O126" s="252">
        <v>6.8</v>
      </c>
      <c r="P126" s="252">
        <v>6.8</v>
      </c>
    </row>
    <row r="127" spans="1:16" ht="15.95" thickBot="1">
      <c r="A127" s="250"/>
      <c r="B127" s="336"/>
      <c r="C127" s="337"/>
      <c r="D127" s="337"/>
      <c r="E127" s="337"/>
      <c r="F127" s="337"/>
      <c r="G127" s="337"/>
      <c r="H127" s="337"/>
      <c r="I127" s="337"/>
      <c r="J127" s="337"/>
      <c r="K127" s="337"/>
      <c r="L127" s="337"/>
      <c r="M127" s="337"/>
      <c r="N127" s="337"/>
      <c r="O127" s="337"/>
      <c r="P127" s="338"/>
    </row>
    <row r="128" spans="1:16" ht="15.95" thickBot="1">
      <c r="A128" s="250" t="s">
        <v>90</v>
      </c>
      <c r="B128" s="252">
        <v>105</v>
      </c>
      <c r="C128" s="252">
        <v>143</v>
      </c>
      <c r="D128" s="252">
        <v>157</v>
      </c>
      <c r="E128" s="252">
        <v>155</v>
      </c>
      <c r="F128" s="252">
        <v>144</v>
      </c>
      <c r="G128" s="252">
        <v>5</v>
      </c>
      <c r="H128" s="252">
        <v>6.5</v>
      </c>
      <c r="I128" s="252">
        <v>7.1</v>
      </c>
      <c r="J128" s="252"/>
      <c r="K128" s="252"/>
      <c r="L128" s="252"/>
      <c r="M128" s="252"/>
      <c r="N128" s="252"/>
      <c r="O128" s="252">
        <v>7</v>
      </c>
      <c r="P128" s="252">
        <v>6.5</v>
      </c>
    </row>
    <row r="129" spans="1:16" ht="15.95" thickBot="1">
      <c r="A129" s="250" t="s">
        <v>91</v>
      </c>
      <c r="B129" s="253">
        <v>22</v>
      </c>
      <c r="C129" s="253">
        <v>30</v>
      </c>
      <c r="D129" s="253">
        <v>29</v>
      </c>
      <c r="E129" s="253">
        <v>30</v>
      </c>
      <c r="F129" s="253">
        <v>32</v>
      </c>
      <c r="G129" s="253">
        <v>6.7</v>
      </c>
      <c r="H129" s="253">
        <v>8.9</v>
      </c>
      <c r="I129" s="253">
        <v>8.5</v>
      </c>
      <c r="J129" s="253"/>
      <c r="K129" s="253"/>
      <c r="L129" s="253"/>
      <c r="M129" s="253"/>
      <c r="N129" s="253"/>
      <c r="O129" s="253">
        <v>8.8000000000000007</v>
      </c>
      <c r="P129" s="253">
        <v>9.3000000000000007</v>
      </c>
    </row>
    <row r="130" spans="1:16" ht="15.95" thickBot="1">
      <c r="A130" s="250" t="s">
        <v>92</v>
      </c>
      <c r="B130" s="252">
        <v>164</v>
      </c>
      <c r="C130" s="252">
        <v>214</v>
      </c>
      <c r="D130" s="252">
        <v>227</v>
      </c>
      <c r="E130" s="252">
        <v>221</v>
      </c>
      <c r="F130" s="252">
        <v>218</v>
      </c>
      <c r="G130" s="252">
        <v>5.4</v>
      </c>
      <c r="H130" s="252">
        <v>6.7</v>
      </c>
      <c r="I130" s="252">
        <v>7.1</v>
      </c>
      <c r="J130" s="252"/>
      <c r="K130" s="252"/>
      <c r="L130" s="252"/>
      <c r="M130" s="252"/>
      <c r="N130" s="252"/>
      <c r="O130" s="252">
        <v>6.9</v>
      </c>
      <c r="P130" s="252">
        <v>6.8</v>
      </c>
    </row>
    <row r="131" spans="1:16" ht="15.95" thickBot="1">
      <c r="A131" s="250" t="s">
        <v>93</v>
      </c>
      <c r="B131" s="253">
        <v>61</v>
      </c>
      <c r="C131" s="253">
        <v>95</v>
      </c>
      <c r="D131" s="253">
        <v>90</v>
      </c>
      <c r="E131" s="253">
        <v>85</v>
      </c>
      <c r="F131" s="253">
        <v>87</v>
      </c>
      <c r="G131" s="253">
        <v>4.5999999999999996</v>
      </c>
      <c r="H131" s="253">
        <v>7</v>
      </c>
      <c r="I131" s="253">
        <v>6.6</v>
      </c>
      <c r="J131" s="253"/>
      <c r="K131" s="253"/>
      <c r="L131" s="253"/>
      <c r="M131" s="253"/>
      <c r="N131" s="253"/>
      <c r="O131" s="253">
        <v>6.2</v>
      </c>
      <c r="P131" s="253">
        <v>6.3</v>
      </c>
    </row>
    <row r="132" spans="1:16" ht="15.95" thickBot="1">
      <c r="A132" s="250" t="s">
        <v>94</v>
      </c>
      <c r="B132" s="252">
        <v>661</v>
      </c>
      <c r="C132" s="251">
        <v>1157</v>
      </c>
      <c r="D132" s="251">
        <v>1158</v>
      </c>
      <c r="E132" s="251">
        <v>1164</v>
      </c>
      <c r="F132" s="251">
        <v>1192</v>
      </c>
      <c r="G132" s="252">
        <v>4</v>
      </c>
      <c r="H132" s="252">
        <v>6.5</v>
      </c>
      <c r="I132" s="252">
        <v>6.5</v>
      </c>
      <c r="J132" s="252"/>
      <c r="K132" s="252"/>
      <c r="L132" s="252"/>
      <c r="M132" s="252"/>
      <c r="N132" s="252"/>
      <c r="O132" s="252">
        <v>6.5</v>
      </c>
      <c r="P132" s="252">
        <v>6.6</v>
      </c>
    </row>
    <row r="133" spans="1:16" ht="15.95" thickBot="1">
      <c r="A133" s="250" t="s">
        <v>95</v>
      </c>
      <c r="B133" s="253">
        <v>120</v>
      </c>
      <c r="C133" s="253">
        <v>192</v>
      </c>
      <c r="D133" s="253">
        <v>214</v>
      </c>
      <c r="E133" s="253">
        <v>217</v>
      </c>
      <c r="F133" s="253">
        <v>228</v>
      </c>
      <c r="G133" s="253">
        <v>4.4000000000000004</v>
      </c>
      <c r="H133" s="253">
        <v>6.5</v>
      </c>
      <c r="I133" s="253">
        <v>7.2</v>
      </c>
      <c r="J133" s="253"/>
      <c r="K133" s="253"/>
      <c r="L133" s="253"/>
      <c r="M133" s="253"/>
      <c r="N133" s="253"/>
      <c r="O133" s="253">
        <v>7.3</v>
      </c>
      <c r="P133" s="253">
        <v>7.6</v>
      </c>
    </row>
    <row r="134" spans="1:16" ht="15.95" thickBot="1">
      <c r="A134" s="250" t="s">
        <v>96</v>
      </c>
      <c r="B134" s="252">
        <v>67</v>
      </c>
      <c r="C134" s="252">
        <v>100</v>
      </c>
      <c r="D134" s="252">
        <v>104</v>
      </c>
      <c r="E134" s="252">
        <v>114</v>
      </c>
      <c r="F134" s="252">
        <v>110</v>
      </c>
      <c r="G134" s="252">
        <v>4.0999999999999996</v>
      </c>
      <c r="H134" s="252">
        <v>5.8</v>
      </c>
      <c r="I134" s="252">
        <v>6</v>
      </c>
      <c r="J134" s="252"/>
      <c r="K134" s="252"/>
      <c r="L134" s="252"/>
      <c r="M134" s="252"/>
      <c r="N134" s="252"/>
      <c r="O134" s="252">
        <v>6.6</v>
      </c>
      <c r="P134" s="252">
        <v>6.4</v>
      </c>
    </row>
    <row r="135" spans="1:16" ht="15.95" thickBot="1">
      <c r="A135" s="250" t="s">
        <v>97</v>
      </c>
      <c r="B135" s="253">
        <v>19</v>
      </c>
      <c r="C135" s="253">
        <v>31</v>
      </c>
      <c r="D135" s="253">
        <v>31</v>
      </c>
      <c r="E135" s="253">
        <v>29</v>
      </c>
      <c r="F135" s="253">
        <v>30</v>
      </c>
      <c r="G135" s="253">
        <v>4.0999999999999996</v>
      </c>
      <c r="H135" s="253">
        <v>6.4</v>
      </c>
      <c r="I135" s="253">
        <v>6.4</v>
      </c>
      <c r="J135" s="253"/>
      <c r="K135" s="253"/>
      <c r="L135" s="253"/>
      <c r="M135" s="253"/>
      <c r="N135" s="253"/>
      <c r="O135" s="253">
        <v>6</v>
      </c>
      <c r="P135" s="253">
        <v>6.2</v>
      </c>
    </row>
    <row r="136" spans="1:16" ht="15.95" thickBot="1">
      <c r="A136" s="250" t="s">
        <v>98</v>
      </c>
      <c r="B136" s="252">
        <v>28</v>
      </c>
      <c r="C136" s="252">
        <v>39</v>
      </c>
      <c r="D136" s="252">
        <v>40</v>
      </c>
      <c r="E136" s="252">
        <v>41</v>
      </c>
      <c r="F136" s="252">
        <v>39</v>
      </c>
      <c r="G136" s="252">
        <v>3.7</v>
      </c>
      <c r="H136" s="252">
        <v>4.9000000000000004</v>
      </c>
      <c r="I136" s="252">
        <v>5</v>
      </c>
      <c r="J136" s="252"/>
      <c r="K136" s="252"/>
      <c r="L136" s="252"/>
      <c r="M136" s="252"/>
      <c r="N136" s="252"/>
      <c r="O136" s="252">
        <v>5.0999999999999996</v>
      </c>
      <c r="P136" s="252">
        <v>4.9000000000000004</v>
      </c>
    </row>
    <row r="137" spans="1:16" ht="15.95" thickBot="1">
      <c r="A137" s="250" t="s">
        <v>99</v>
      </c>
      <c r="B137" s="253">
        <v>390</v>
      </c>
      <c r="C137" s="253">
        <v>656</v>
      </c>
      <c r="D137" s="253">
        <v>713</v>
      </c>
      <c r="E137" s="253">
        <v>623</v>
      </c>
      <c r="F137" s="253">
        <v>650</v>
      </c>
      <c r="G137" s="253">
        <v>4.4000000000000004</v>
      </c>
      <c r="H137" s="253">
        <v>6.9</v>
      </c>
      <c r="I137" s="253">
        <v>7.4</v>
      </c>
      <c r="J137" s="253"/>
      <c r="K137" s="253"/>
      <c r="L137" s="253"/>
      <c r="M137" s="253"/>
      <c r="N137" s="253"/>
      <c r="O137" s="253">
        <v>6.5</v>
      </c>
      <c r="P137" s="253">
        <v>6.8</v>
      </c>
    </row>
    <row r="138" spans="1:16" ht="15.95" thickBot="1">
      <c r="A138" s="250" t="s">
        <v>100</v>
      </c>
      <c r="B138" s="252">
        <v>275</v>
      </c>
      <c r="C138" s="252">
        <v>417</v>
      </c>
      <c r="D138" s="252">
        <v>412</v>
      </c>
      <c r="E138" s="252">
        <v>419</v>
      </c>
      <c r="F138" s="252">
        <v>403</v>
      </c>
      <c r="G138" s="252">
        <v>5.8</v>
      </c>
      <c r="H138" s="252">
        <v>8.3000000000000007</v>
      </c>
      <c r="I138" s="252">
        <v>8.1999999999999993</v>
      </c>
      <c r="J138" s="252"/>
      <c r="K138" s="252"/>
      <c r="L138" s="252"/>
      <c r="M138" s="252"/>
      <c r="N138" s="252"/>
      <c r="O138" s="252">
        <v>8.3000000000000007</v>
      </c>
      <c r="P138" s="252">
        <v>8</v>
      </c>
    </row>
    <row r="139" spans="1:16" ht="15.95" thickBot="1">
      <c r="A139" s="250" t="s">
        <v>101</v>
      </c>
      <c r="B139" s="253">
        <v>29</v>
      </c>
      <c r="C139" s="253">
        <v>27</v>
      </c>
      <c r="D139" s="253">
        <v>53</v>
      </c>
      <c r="E139" s="253">
        <v>53</v>
      </c>
      <c r="F139" s="253">
        <v>54</v>
      </c>
      <c r="G139" s="253">
        <v>5.0999999999999996</v>
      </c>
      <c r="H139" s="253">
        <v>4.5</v>
      </c>
      <c r="I139" s="253">
        <v>8.4</v>
      </c>
      <c r="J139" s="253"/>
      <c r="K139" s="253"/>
      <c r="L139" s="253"/>
      <c r="M139" s="253"/>
      <c r="N139" s="253"/>
      <c r="O139" s="253">
        <v>8.4</v>
      </c>
      <c r="P139" s="253">
        <v>8.5</v>
      </c>
    </row>
    <row r="140" spans="1:16" ht="15.95" thickBot="1">
      <c r="A140" s="250" t="s">
        <v>102</v>
      </c>
      <c r="B140" s="252">
        <v>42</v>
      </c>
      <c r="C140" s="252">
        <v>54</v>
      </c>
      <c r="D140" s="252">
        <v>62</v>
      </c>
      <c r="E140" s="252">
        <v>60</v>
      </c>
      <c r="F140" s="252">
        <v>63</v>
      </c>
      <c r="G140" s="252">
        <v>5.0999999999999996</v>
      </c>
      <c r="H140" s="252">
        <v>6.4</v>
      </c>
      <c r="I140" s="252">
        <v>7.3</v>
      </c>
      <c r="J140" s="252"/>
      <c r="K140" s="252"/>
      <c r="L140" s="252"/>
      <c r="M140" s="252"/>
      <c r="N140" s="252"/>
      <c r="O140" s="252">
        <v>7.1</v>
      </c>
      <c r="P140" s="252">
        <v>7.4</v>
      </c>
    </row>
    <row r="141" spans="1:16" ht="15.95" thickBot="1">
      <c r="A141" s="250" t="s">
        <v>103</v>
      </c>
      <c r="B141" s="253">
        <v>264</v>
      </c>
      <c r="C141" s="253">
        <v>436</v>
      </c>
      <c r="D141" s="253">
        <v>427</v>
      </c>
      <c r="E141" s="253">
        <v>395</v>
      </c>
      <c r="F141" s="253">
        <v>398</v>
      </c>
      <c r="G141" s="253">
        <v>4.5</v>
      </c>
      <c r="H141" s="253">
        <v>7</v>
      </c>
      <c r="I141" s="253">
        <v>6.8</v>
      </c>
      <c r="J141" s="253"/>
      <c r="K141" s="253"/>
      <c r="L141" s="253"/>
      <c r="M141" s="253"/>
      <c r="N141" s="253"/>
      <c r="O141" s="253">
        <v>6.3</v>
      </c>
      <c r="P141" s="253">
        <v>6.3</v>
      </c>
    </row>
    <row r="142" spans="1:16" ht="15.95" thickBot="1">
      <c r="A142" s="250" t="s">
        <v>104</v>
      </c>
      <c r="B142" s="252">
        <v>145</v>
      </c>
      <c r="C142" s="252">
        <v>230</v>
      </c>
      <c r="D142" s="252">
        <v>246</v>
      </c>
      <c r="E142" s="252">
        <v>241</v>
      </c>
      <c r="F142" s="252">
        <v>255</v>
      </c>
      <c r="G142" s="252">
        <v>4.5999999999999996</v>
      </c>
      <c r="H142" s="252">
        <v>7</v>
      </c>
      <c r="I142" s="252">
        <v>7.4</v>
      </c>
      <c r="J142" s="252"/>
      <c r="K142" s="252"/>
      <c r="L142" s="252"/>
      <c r="M142" s="252"/>
      <c r="N142" s="252"/>
      <c r="O142" s="252">
        <v>7.2</v>
      </c>
      <c r="P142" s="252">
        <v>7.6</v>
      </c>
    </row>
    <row r="143" spans="1:16" ht="15.95" thickBot="1">
      <c r="A143" s="250" t="s">
        <v>105</v>
      </c>
      <c r="B143" s="253">
        <v>71</v>
      </c>
      <c r="C143" s="253">
        <v>113</v>
      </c>
      <c r="D143" s="253">
        <v>118</v>
      </c>
      <c r="E143" s="253">
        <v>115</v>
      </c>
      <c r="F143" s="253">
        <v>120</v>
      </c>
      <c r="G143" s="253">
        <v>4.5</v>
      </c>
      <c r="H143" s="253">
        <v>6.8</v>
      </c>
      <c r="I143" s="253">
        <v>7.1</v>
      </c>
      <c r="J143" s="253"/>
      <c r="K143" s="253"/>
      <c r="L143" s="253"/>
      <c r="M143" s="253"/>
      <c r="N143" s="253"/>
      <c r="O143" s="253">
        <v>6.9</v>
      </c>
      <c r="P143" s="253">
        <v>7.2</v>
      </c>
    </row>
    <row r="144" spans="1:16" ht="15.95" thickBot="1">
      <c r="A144" s="250" t="s">
        <v>106</v>
      </c>
      <c r="B144" s="252">
        <v>68</v>
      </c>
      <c r="C144" s="252">
        <v>86</v>
      </c>
      <c r="D144" s="252">
        <v>98</v>
      </c>
      <c r="E144" s="252">
        <v>96</v>
      </c>
      <c r="F144" s="252">
        <v>95</v>
      </c>
      <c r="G144" s="252">
        <v>4.8</v>
      </c>
      <c r="H144" s="252">
        <v>5.8</v>
      </c>
      <c r="I144" s="252">
        <v>6.6</v>
      </c>
      <c r="J144" s="252"/>
      <c r="K144" s="252"/>
      <c r="L144" s="252"/>
      <c r="M144" s="252"/>
      <c r="N144" s="252"/>
      <c r="O144" s="252">
        <v>6.4</v>
      </c>
      <c r="P144" s="252">
        <v>6.4</v>
      </c>
    </row>
    <row r="145" spans="1:16" ht="15.95" thickBot="1">
      <c r="A145" s="250" t="s">
        <v>107</v>
      </c>
      <c r="B145" s="253">
        <v>91</v>
      </c>
      <c r="C145" s="253">
        <v>145</v>
      </c>
      <c r="D145" s="253">
        <v>149</v>
      </c>
      <c r="E145" s="253">
        <v>138</v>
      </c>
      <c r="F145" s="253">
        <v>151</v>
      </c>
      <c r="G145" s="253">
        <v>4.7</v>
      </c>
      <c r="H145" s="253">
        <v>7.2</v>
      </c>
      <c r="I145" s="253">
        <v>7.3</v>
      </c>
      <c r="J145" s="253"/>
      <c r="K145" s="253"/>
      <c r="L145" s="253"/>
      <c r="M145" s="253"/>
      <c r="N145" s="253"/>
      <c r="O145" s="253">
        <v>6.8</v>
      </c>
      <c r="P145" s="253">
        <v>7.4</v>
      </c>
    </row>
    <row r="146" spans="1:16" ht="15.95" thickBot="1">
      <c r="A146" s="250" t="s">
        <v>108</v>
      </c>
      <c r="B146" s="252">
        <v>88</v>
      </c>
      <c r="C146" s="252">
        <v>138</v>
      </c>
      <c r="D146" s="252">
        <v>156</v>
      </c>
      <c r="E146" s="252">
        <v>129</v>
      </c>
      <c r="F146" s="252">
        <v>137</v>
      </c>
      <c r="G146" s="252">
        <v>4.5999999999999996</v>
      </c>
      <c r="H146" s="252">
        <v>7</v>
      </c>
      <c r="I146" s="252">
        <v>7.8</v>
      </c>
      <c r="J146" s="252"/>
      <c r="K146" s="252"/>
      <c r="L146" s="252"/>
      <c r="M146" s="252"/>
      <c r="N146" s="252"/>
      <c r="O146" s="252">
        <v>6.5</v>
      </c>
      <c r="P146" s="252">
        <v>6.8</v>
      </c>
    </row>
    <row r="147" spans="1:16" ht="15.95" thickBot="1">
      <c r="A147" s="250" t="s">
        <v>109</v>
      </c>
      <c r="B147" s="253">
        <v>29</v>
      </c>
      <c r="C147" s="253">
        <v>50</v>
      </c>
      <c r="D147" s="253">
        <v>42</v>
      </c>
      <c r="E147" s="253">
        <v>44</v>
      </c>
      <c r="F147" s="253">
        <v>50</v>
      </c>
      <c r="G147" s="253">
        <v>4.5999999999999996</v>
      </c>
      <c r="H147" s="253">
        <v>7.5</v>
      </c>
      <c r="I147" s="253">
        <v>6.4</v>
      </c>
      <c r="J147" s="253"/>
      <c r="K147" s="253"/>
      <c r="L147" s="253"/>
      <c r="M147" s="253"/>
      <c r="N147" s="253"/>
      <c r="O147" s="253">
        <v>6.7</v>
      </c>
      <c r="P147" s="253">
        <v>7.5</v>
      </c>
    </row>
    <row r="148" spans="1:16" ht="15.95" thickBot="1">
      <c r="A148" s="250" t="s">
        <v>110</v>
      </c>
      <c r="B148" s="252">
        <v>131</v>
      </c>
      <c r="C148" s="252">
        <v>210</v>
      </c>
      <c r="D148" s="252">
        <v>224</v>
      </c>
      <c r="E148" s="252">
        <v>205</v>
      </c>
      <c r="F148" s="252">
        <v>214</v>
      </c>
      <c r="G148" s="252">
        <v>4.8</v>
      </c>
      <c r="H148" s="252">
        <v>7.3</v>
      </c>
      <c r="I148" s="252">
        <v>7.7</v>
      </c>
      <c r="J148" s="252"/>
      <c r="K148" s="252"/>
      <c r="L148" s="252"/>
      <c r="M148" s="252"/>
      <c r="N148" s="252"/>
      <c r="O148" s="252">
        <v>7.1</v>
      </c>
      <c r="P148" s="252">
        <v>7.3</v>
      </c>
    </row>
    <row r="149" spans="1:16" ht="15.95" thickBot="1">
      <c r="A149" s="250" t="s">
        <v>111</v>
      </c>
      <c r="B149" s="253">
        <v>147</v>
      </c>
      <c r="C149" s="253">
        <v>281</v>
      </c>
      <c r="D149" s="253">
        <v>302</v>
      </c>
      <c r="E149" s="253">
        <v>290</v>
      </c>
      <c r="F149" s="253">
        <v>269</v>
      </c>
      <c r="G149" s="253">
        <v>4.2</v>
      </c>
      <c r="H149" s="253">
        <v>7.4</v>
      </c>
      <c r="I149" s="253">
        <v>7.9</v>
      </c>
      <c r="J149" s="253"/>
      <c r="K149" s="253"/>
      <c r="L149" s="253"/>
      <c r="M149" s="253"/>
      <c r="N149" s="253"/>
      <c r="O149" s="253">
        <v>7.5</v>
      </c>
      <c r="P149" s="253">
        <v>7</v>
      </c>
    </row>
    <row r="150" spans="1:16" ht="15.95" thickBot="1">
      <c r="A150" s="250" t="s">
        <v>112</v>
      </c>
      <c r="B150" s="252">
        <v>217</v>
      </c>
      <c r="C150" s="252">
        <v>366</v>
      </c>
      <c r="D150" s="252">
        <v>397</v>
      </c>
      <c r="E150" s="252">
        <v>345</v>
      </c>
      <c r="F150" s="252">
        <v>321</v>
      </c>
      <c r="G150" s="252">
        <v>5.0999999999999996</v>
      </c>
      <c r="H150" s="252">
        <v>8</v>
      </c>
      <c r="I150" s="252">
        <v>8.6</v>
      </c>
      <c r="J150" s="252"/>
      <c r="K150" s="252"/>
      <c r="L150" s="252"/>
      <c r="M150" s="252"/>
      <c r="N150" s="252"/>
      <c r="O150" s="252">
        <v>7.5</v>
      </c>
      <c r="P150" s="252">
        <v>7</v>
      </c>
    </row>
    <row r="151" spans="1:16" ht="15.95" thickBot="1">
      <c r="A151" s="250" t="s">
        <v>113</v>
      </c>
      <c r="B151" s="253">
        <v>107</v>
      </c>
      <c r="C151" s="253">
        <v>194</v>
      </c>
      <c r="D151" s="253">
        <v>255</v>
      </c>
      <c r="E151" s="253">
        <v>195</v>
      </c>
      <c r="F151" s="253">
        <v>223</v>
      </c>
      <c r="G151" s="253">
        <v>3.8</v>
      </c>
      <c r="H151" s="253">
        <v>6.3</v>
      </c>
      <c r="I151" s="253">
        <v>8.1</v>
      </c>
      <c r="J151" s="253"/>
      <c r="K151" s="253"/>
      <c r="L151" s="253"/>
      <c r="M151" s="253"/>
      <c r="N151" s="253"/>
      <c r="O151" s="253">
        <v>6.3</v>
      </c>
      <c r="P151" s="253">
        <v>7.2</v>
      </c>
    </row>
    <row r="152" spans="1:16" ht="15.95" thickBot="1">
      <c r="A152" s="250" t="s">
        <v>114</v>
      </c>
      <c r="B152" s="252">
        <v>59</v>
      </c>
      <c r="C152" s="252">
        <v>84</v>
      </c>
      <c r="D152" s="252">
        <v>87</v>
      </c>
      <c r="E152" s="252">
        <v>80</v>
      </c>
      <c r="F152" s="252">
        <v>84</v>
      </c>
      <c r="G152" s="252">
        <v>5</v>
      </c>
      <c r="H152" s="252">
        <v>6.9</v>
      </c>
      <c r="I152" s="252">
        <v>7.1</v>
      </c>
      <c r="J152" s="252"/>
      <c r="K152" s="252"/>
      <c r="L152" s="252"/>
      <c r="M152" s="252"/>
      <c r="N152" s="252"/>
      <c r="O152" s="252">
        <v>6.5</v>
      </c>
      <c r="P152" s="252">
        <v>6.8</v>
      </c>
    </row>
    <row r="153" spans="1:16" ht="15.95" thickBot="1">
      <c r="A153" s="250" t="s">
        <v>115</v>
      </c>
      <c r="B153" s="253">
        <v>134</v>
      </c>
      <c r="C153" s="253">
        <v>205</v>
      </c>
      <c r="D153" s="253">
        <v>244</v>
      </c>
      <c r="E153" s="253">
        <v>224</v>
      </c>
      <c r="F153" s="253">
        <v>225</v>
      </c>
      <c r="G153" s="253">
        <v>4.5999999999999996</v>
      </c>
      <c r="H153" s="253">
        <v>6.7</v>
      </c>
      <c r="I153" s="253">
        <v>7.9</v>
      </c>
      <c r="J153" s="253"/>
      <c r="K153" s="253"/>
      <c r="L153" s="253"/>
      <c r="M153" s="253"/>
      <c r="N153" s="253"/>
      <c r="O153" s="253">
        <v>7.3</v>
      </c>
      <c r="P153" s="253">
        <v>7.3</v>
      </c>
    </row>
    <row r="154" spans="1:16" ht="15.95" thickBot="1">
      <c r="A154" s="250" t="s">
        <v>116</v>
      </c>
      <c r="B154" s="252">
        <v>28</v>
      </c>
      <c r="C154" s="252">
        <v>38</v>
      </c>
      <c r="D154" s="252">
        <v>43</v>
      </c>
      <c r="E154" s="252">
        <v>41</v>
      </c>
      <c r="F154" s="252">
        <v>44</v>
      </c>
      <c r="G154" s="252">
        <v>5.6</v>
      </c>
      <c r="H154" s="252">
        <v>7.3</v>
      </c>
      <c r="I154" s="252">
        <v>8.1999999999999993</v>
      </c>
      <c r="J154" s="252"/>
      <c r="K154" s="252"/>
      <c r="L154" s="252"/>
      <c r="M154" s="252"/>
      <c r="N154" s="252"/>
      <c r="O154" s="252">
        <v>7.8</v>
      </c>
      <c r="P154" s="252">
        <v>8.3000000000000007</v>
      </c>
    </row>
    <row r="155" spans="1:16" ht="15.95" thickBot="1">
      <c r="A155" s="250" t="s">
        <v>117</v>
      </c>
      <c r="B155" s="253">
        <v>49</v>
      </c>
      <c r="C155" s="253">
        <v>71</v>
      </c>
      <c r="D155" s="253">
        <v>75</v>
      </c>
      <c r="E155" s="253">
        <v>73</v>
      </c>
      <c r="F155" s="253">
        <v>73</v>
      </c>
      <c r="G155" s="253">
        <v>4.7</v>
      </c>
      <c r="H155" s="253">
        <v>6.5</v>
      </c>
      <c r="I155" s="253">
        <v>6.8</v>
      </c>
      <c r="J155" s="253"/>
      <c r="K155" s="253"/>
      <c r="L155" s="253"/>
      <c r="M155" s="253"/>
      <c r="N155" s="253"/>
      <c r="O155" s="253">
        <v>6.7</v>
      </c>
      <c r="P155" s="253">
        <v>6.7</v>
      </c>
    </row>
    <row r="156" spans="1:16" ht="15.95" thickBot="1">
      <c r="A156" s="250" t="s">
        <v>118</v>
      </c>
      <c r="B156" s="252">
        <v>61</v>
      </c>
      <c r="C156" s="252">
        <v>109</v>
      </c>
      <c r="D156" s="252">
        <v>112</v>
      </c>
      <c r="E156" s="252">
        <v>109</v>
      </c>
      <c r="F156" s="252">
        <v>105</v>
      </c>
      <c r="G156" s="252">
        <v>4.5999999999999996</v>
      </c>
      <c r="H156" s="252">
        <v>7.5</v>
      </c>
      <c r="I156" s="252">
        <v>7.6</v>
      </c>
      <c r="J156" s="252"/>
      <c r="K156" s="252"/>
      <c r="L156" s="252"/>
      <c r="M156" s="252"/>
      <c r="N156" s="252"/>
      <c r="O156" s="252">
        <v>7.4</v>
      </c>
      <c r="P156" s="252">
        <v>7.1</v>
      </c>
    </row>
    <row r="157" spans="1:16" ht="15.95" thickBot="1">
      <c r="A157" s="250" t="s">
        <v>119</v>
      </c>
      <c r="B157" s="253">
        <v>34</v>
      </c>
      <c r="C157" s="253">
        <v>54</v>
      </c>
      <c r="D157" s="253">
        <v>51</v>
      </c>
      <c r="E157" s="253">
        <v>60</v>
      </c>
      <c r="F157" s="253">
        <v>63</v>
      </c>
      <c r="G157" s="253">
        <v>5</v>
      </c>
      <c r="H157" s="253">
        <v>7.5</v>
      </c>
      <c r="I157" s="253">
        <v>7.1</v>
      </c>
      <c r="J157" s="253"/>
      <c r="K157" s="253"/>
      <c r="L157" s="253"/>
      <c r="M157" s="253"/>
      <c r="N157" s="253"/>
      <c r="O157" s="253">
        <v>8.3000000000000007</v>
      </c>
      <c r="P157" s="253">
        <v>8.6</v>
      </c>
    </row>
    <row r="158" spans="1:16" ht="15.95" thickBot="1">
      <c r="A158" s="250" t="s">
        <v>120</v>
      </c>
      <c r="B158" s="252">
        <v>219</v>
      </c>
      <c r="C158" s="252">
        <v>294</v>
      </c>
      <c r="D158" s="252">
        <v>301</v>
      </c>
      <c r="E158" s="252">
        <v>280</v>
      </c>
      <c r="F158" s="252">
        <v>309</v>
      </c>
      <c r="G158" s="252">
        <v>5.4</v>
      </c>
      <c r="H158" s="252">
        <v>6.8</v>
      </c>
      <c r="I158" s="252">
        <v>6.9</v>
      </c>
      <c r="J158" s="252"/>
      <c r="K158" s="252"/>
      <c r="L158" s="252"/>
      <c r="M158" s="252"/>
      <c r="N158" s="252"/>
      <c r="O158" s="252">
        <v>6.4</v>
      </c>
      <c r="P158" s="252">
        <v>7.1</v>
      </c>
    </row>
    <row r="159" spans="1:16" ht="15.95" thickBot="1">
      <c r="A159" s="250" t="s">
        <v>121</v>
      </c>
      <c r="B159" s="253">
        <v>40</v>
      </c>
      <c r="C159" s="253">
        <v>66</v>
      </c>
      <c r="D159" s="253">
        <v>68</v>
      </c>
      <c r="E159" s="253">
        <v>63</v>
      </c>
      <c r="F159" s="253">
        <v>61</v>
      </c>
      <c r="G159" s="253">
        <v>4.9000000000000004</v>
      </c>
      <c r="H159" s="253">
        <v>7.5</v>
      </c>
      <c r="I159" s="253">
        <v>7.7</v>
      </c>
      <c r="J159" s="253"/>
      <c r="K159" s="253"/>
      <c r="L159" s="253"/>
      <c r="M159" s="253"/>
      <c r="N159" s="253"/>
      <c r="O159" s="253">
        <v>7.1</v>
      </c>
      <c r="P159" s="253">
        <v>6.9</v>
      </c>
    </row>
    <row r="160" spans="1:16" ht="15.95" thickBot="1">
      <c r="A160" s="250" t="s">
        <v>122</v>
      </c>
      <c r="B160" s="252">
        <v>348</v>
      </c>
      <c r="C160" s="252">
        <v>553</v>
      </c>
      <c r="D160" s="252">
        <v>565</v>
      </c>
      <c r="E160" s="252">
        <v>640</v>
      </c>
      <c r="F160" s="252">
        <v>588</v>
      </c>
      <c r="G160" s="252">
        <v>3.8</v>
      </c>
      <c r="H160" s="252">
        <v>5.8</v>
      </c>
      <c r="I160" s="252">
        <v>5.9</v>
      </c>
      <c r="J160" s="252"/>
      <c r="K160" s="252"/>
      <c r="L160" s="252"/>
      <c r="M160" s="252"/>
      <c r="N160" s="252"/>
      <c r="O160" s="252">
        <v>6.6</v>
      </c>
      <c r="P160" s="252">
        <v>6.1</v>
      </c>
    </row>
    <row r="161" spans="1:16" ht="15.95" thickBot="1">
      <c r="A161" s="250" t="s">
        <v>123</v>
      </c>
      <c r="B161" s="253">
        <v>238</v>
      </c>
      <c r="C161" s="253">
        <v>329</v>
      </c>
      <c r="D161" s="253">
        <v>344</v>
      </c>
      <c r="E161" s="253">
        <v>358</v>
      </c>
      <c r="F161" s="253">
        <v>377</v>
      </c>
      <c r="G161" s="253">
        <v>5.0999999999999996</v>
      </c>
      <c r="H161" s="253">
        <v>6.8</v>
      </c>
      <c r="I161" s="253">
        <v>7</v>
      </c>
      <c r="J161" s="253"/>
      <c r="K161" s="253"/>
      <c r="L161" s="253"/>
      <c r="M161" s="253"/>
      <c r="N161" s="253"/>
      <c r="O161" s="253">
        <v>7.3</v>
      </c>
      <c r="P161" s="253">
        <v>7.6</v>
      </c>
    </row>
    <row r="162" spans="1:16" ht="15.95" thickBot="1">
      <c r="A162" s="250" t="s">
        <v>124</v>
      </c>
      <c r="B162" s="252">
        <v>19</v>
      </c>
      <c r="C162" s="252">
        <v>32</v>
      </c>
      <c r="D162" s="252">
        <v>33</v>
      </c>
      <c r="E162" s="252">
        <v>32</v>
      </c>
      <c r="F162" s="252">
        <v>32</v>
      </c>
      <c r="G162" s="252">
        <v>4.5</v>
      </c>
      <c r="H162" s="252">
        <v>7.1</v>
      </c>
      <c r="I162" s="252">
        <v>7.3</v>
      </c>
      <c r="J162" s="252"/>
      <c r="K162" s="252"/>
      <c r="L162" s="252"/>
      <c r="M162" s="252"/>
      <c r="N162" s="252"/>
      <c r="O162" s="252">
        <v>7.1</v>
      </c>
      <c r="P162" s="252">
        <v>7.1</v>
      </c>
    </row>
    <row r="163" spans="1:16" ht="15.95" thickBot="1">
      <c r="A163" s="250" t="s">
        <v>125</v>
      </c>
      <c r="B163" s="253">
        <v>249</v>
      </c>
      <c r="C163" s="253">
        <v>378</v>
      </c>
      <c r="D163" s="253">
        <v>423</v>
      </c>
      <c r="E163" s="253">
        <v>426</v>
      </c>
      <c r="F163" s="253">
        <v>404</v>
      </c>
      <c r="G163" s="253">
        <v>4.5</v>
      </c>
      <c r="H163" s="253">
        <v>6.6</v>
      </c>
      <c r="I163" s="253">
        <v>7.3</v>
      </c>
      <c r="J163" s="253"/>
      <c r="K163" s="253"/>
      <c r="L163" s="253"/>
      <c r="M163" s="253"/>
      <c r="N163" s="253"/>
      <c r="O163" s="253">
        <v>7.3</v>
      </c>
      <c r="P163" s="253">
        <v>7</v>
      </c>
    </row>
    <row r="164" spans="1:16" ht="15.95" thickBot="1">
      <c r="A164" s="250" t="s">
        <v>126</v>
      </c>
      <c r="B164" s="252">
        <v>81</v>
      </c>
      <c r="C164" s="252">
        <v>123</v>
      </c>
      <c r="D164" s="252">
        <v>124</v>
      </c>
      <c r="E164" s="252">
        <v>117</v>
      </c>
      <c r="F164" s="252">
        <v>119</v>
      </c>
      <c r="G164" s="252">
        <v>4.8</v>
      </c>
      <c r="H164" s="252">
        <v>6.9</v>
      </c>
      <c r="I164" s="252">
        <v>7</v>
      </c>
      <c r="J164" s="252"/>
      <c r="K164" s="252"/>
      <c r="L164" s="252"/>
      <c r="M164" s="252"/>
      <c r="N164" s="252"/>
      <c r="O164" s="252">
        <v>6.6</v>
      </c>
      <c r="P164" s="252">
        <v>6.7</v>
      </c>
    </row>
    <row r="165" spans="1:16" ht="15.95" thickBot="1">
      <c r="A165" s="250" t="s">
        <v>127</v>
      </c>
      <c r="B165" s="253">
        <v>92</v>
      </c>
      <c r="C165" s="253">
        <v>142</v>
      </c>
      <c r="D165" s="253">
        <v>145</v>
      </c>
      <c r="E165" s="253">
        <v>139</v>
      </c>
      <c r="F165" s="253">
        <v>148</v>
      </c>
      <c r="G165" s="253">
        <v>4.9000000000000004</v>
      </c>
      <c r="H165" s="253">
        <v>7</v>
      </c>
      <c r="I165" s="253">
        <v>7.1</v>
      </c>
      <c r="J165" s="253"/>
      <c r="K165" s="253"/>
      <c r="L165" s="253"/>
      <c r="M165" s="253"/>
      <c r="N165" s="253"/>
      <c r="O165" s="253">
        <v>6.8</v>
      </c>
      <c r="P165" s="253">
        <v>7.2</v>
      </c>
    </row>
    <row r="166" spans="1:16" ht="15.95" thickBot="1">
      <c r="A166" s="250" t="s">
        <v>128</v>
      </c>
      <c r="B166" s="252">
        <v>261</v>
      </c>
      <c r="C166" s="252">
        <v>412</v>
      </c>
      <c r="D166" s="252">
        <v>411</v>
      </c>
      <c r="E166" s="252">
        <v>422</v>
      </c>
      <c r="F166" s="252">
        <v>495</v>
      </c>
      <c r="G166" s="252">
        <v>4.5</v>
      </c>
      <c r="H166" s="252">
        <v>6.7</v>
      </c>
      <c r="I166" s="252">
        <v>6.7</v>
      </c>
      <c r="J166" s="252"/>
      <c r="K166" s="252"/>
      <c r="L166" s="252"/>
      <c r="M166" s="252"/>
      <c r="N166" s="252"/>
      <c r="O166" s="252">
        <v>6.8</v>
      </c>
      <c r="P166" s="252">
        <v>7.9</v>
      </c>
    </row>
    <row r="167" spans="1:16" ht="15.95" thickBot="1">
      <c r="A167" s="250" t="s">
        <v>129</v>
      </c>
      <c r="B167" s="253">
        <v>23</v>
      </c>
      <c r="C167" s="253">
        <v>38</v>
      </c>
      <c r="D167" s="253">
        <v>40</v>
      </c>
      <c r="E167" s="253">
        <v>38</v>
      </c>
      <c r="F167" s="253">
        <v>38</v>
      </c>
      <c r="G167" s="253">
        <v>4.8</v>
      </c>
      <c r="H167" s="253">
        <v>7.3</v>
      </c>
      <c r="I167" s="253">
        <v>7.7</v>
      </c>
      <c r="J167" s="253"/>
      <c r="K167" s="253"/>
      <c r="L167" s="253"/>
      <c r="M167" s="253"/>
      <c r="N167" s="253"/>
      <c r="O167" s="253">
        <v>7.3</v>
      </c>
      <c r="P167" s="253">
        <v>7.3</v>
      </c>
    </row>
    <row r="168" spans="1:16" ht="15.95" thickBot="1">
      <c r="A168" s="250" t="s">
        <v>130</v>
      </c>
      <c r="B168" s="252">
        <v>128</v>
      </c>
      <c r="C168" s="252">
        <v>182</v>
      </c>
      <c r="D168" s="252">
        <v>182</v>
      </c>
      <c r="E168" s="252">
        <v>172</v>
      </c>
      <c r="F168" s="252">
        <v>182</v>
      </c>
      <c r="G168" s="252">
        <v>5.7</v>
      </c>
      <c r="H168" s="252">
        <v>7.8</v>
      </c>
      <c r="I168" s="252">
        <v>7.8</v>
      </c>
      <c r="J168" s="252"/>
      <c r="K168" s="252"/>
      <c r="L168" s="252"/>
      <c r="M168" s="252"/>
      <c r="N168" s="252"/>
      <c r="O168" s="252">
        <v>7.4</v>
      </c>
      <c r="P168" s="252">
        <v>7.8</v>
      </c>
    </row>
    <row r="169" spans="1:16" ht="15.95" thickBot="1">
      <c r="A169" s="250" t="s">
        <v>131</v>
      </c>
      <c r="B169" s="253">
        <v>23</v>
      </c>
      <c r="C169" s="253">
        <v>34</v>
      </c>
      <c r="D169" s="253">
        <v>37</v>
      </c>
      <c r="E169" s="253">
        <v>31</v>
      </c>
      <c r="F169" s="253">
        <v>32</v>
      </c>
      <c r="G169" s="253">
        <v>5.0999999999999996</v>
      </c>
      <c r="H169" s="253">
        <v>7.2</v>
      </c>
      <c r="I169" s="253">
        <v>7.8</v>
      </c>
      <c r="J169" s="253"/>
      <c r="K169" s="253"/>
      <c r="L169" s="253"/>
      <c r="M169" s="253"/>
      <c r="N169" s="253"/>
      <c r="O169" s="253">
        <v>6.6</v>
      </c>
      <c r="P169" s="253">
        <v>6.9</v>
      </c>
    </row>
    <row r="170" spans="1:16" ht="15.95" thickBot="1">
      <c r="A170" s="250" t="s">
        <v>132</v>
      </c>
      <c r="B170" s="252">
        <v>142</v>
      </c>
      <c r="C170" s="252">
        <v>227</v>
      </c>
      <c r="D170" s="252">
        <v>242</v>
      </c>
      <c r="E170" s="252">
        <v>232</v>
      </c>
      <c r="F170" s="252">
        <v>223</v>
      </c>
      <c r="G170" s="252">
        <v>4.5</v>
      </c>
      <c r="H170" s="252">
        <v>6.8</v>
      </c>
      <c r="I170" s="252">
        <v>7.2</v>
      </c>
      <c r="J170" s="252"/>
      <c r="K170" s="252"/>
      <c r="L170" s="252"/>
      <c r="M170" s="252"/>
      <c r="N170" s="252"/>
      <c r="O170" s="252">
        <v>6.9</v>
      </c>
      <c r="P170" s="252">
        <v>6.7</v>
      </c>
    </row>
    <row r="171" spans="1:16" ht="15.95" thickBot="1">
      <c r="A171" s="250" t="s">
        <v>133</v>
      </c>
      <c r="B171" s="253">
        <v>554</v>
      </c>
      <c r="C171" s="253">
        <v>837</v>
      </c>
      <c r="D171" s="253">
        <v>901</v>
      </c>
      <c r="E171" s="253">
        <v>878</v>
      </c>
      <c r="F171" s="253">
        <v>886</v>
      </c>
      <c r="G171" s="253">
        <v>4.3</v>
      </c>
      <c r="H171" s="253">
        <v>6.1</v>
      </c>
      <c r="I171" s="253">
        <v>6.5</v>
      </c>
      <c r="J171" s="253"/>
      <c r="K171" s="253"/>
      <c r="L171" s="253"/>
      <c r="M171" s="253"/>
      <c r="N171" s="253"/>
      <c r="O171" s="253">
        <v>6.3</v>
      </c>
      <c r="P171" s="253">
        <v>6.4</v>
      </c>
    </row>
    <row r="172" spans="1:16" ht="15.95" thickBot="1">
      <c r="A172" s="250" t="s">
        <v>134</v>
      </c>
      <c r="B172" s="252">
        <v>80</v>
      </c>
      <c r="C172" s="252">
        <v>110</v>
      </c>
      <c r="D172" s="252">
        <v>124</v>
      </c>
      <c r="E172" s="252">
        <v>115</v>
      </c>
      <c r="F172" s="252">
        <v>122</v>
      </c>
      <c r="G172" s="252">
        <v>4.9000000000000004</v>
      </c>
      <c r="H172" s="252">
        <v>6.4</v>
      </c>
      <c r="I172" s="252">
        <v>7.1</v>
      </c>
      <c r="J172" s="252"/>
      <c r="K172" s="252"/>
      <c r="L172" s="252"/>
      <c r="M172" s="252"/>
      <c r="N172" s="252"/>
      <c r="O172" s="252">
        <v>6.6</v>
      </c>
      <c r="P172" s="252">
        <v>7</v>
      </c>
    </row>
    <row r="173" spans="1:16" ht="15.95" thickBot="1">
      <c r="A173" s="250" t="s">
        <v>135</v>
      </c>
      <c r="B173" s="253">
        <v>15</v>
      </c>
      <c r="C173" s="253">
        <v>25</v>
      </c>
      <c r="D173" s="253">
        <v>24</v>
      </c>
      <c r="E173" s="253">
        <v>25</v>
      </c>
      <c r="F173" s="253">
        <v>28</v>
      </c>
      <c r="G173" s="253">
        <v>5</v>
      </c>
      <c r="H173" s="253">
        <v>7.8</v>
      </c>
      <c r="I173" s="253">
        <v>7.5</v>
      </c>
      <c r="J173" s="253"/>
      <c r="K173" s="253"/>
      <c r="L173" s="253"/>
      <c r="M173" s="253"/>
      <c r="N173" s="253"/>
      <c r="O173" s="253">
        <v>7.8</v>
      </c>
      <c r="P173" s="253">
        <v>8.6</v>
      </c>
    </row>
    <row r="174" spans="1:16" ht="15.95" thickBot="1">
      <c r="A174" s="250" t="s">
        <v>136</v>
      </c>
      <c r="B174" s="252">
        <v>207</v>
      </c>
      <c r="C174" s="252">
        <v>336</v>
      </c>
      <c r="D174" s="252">
        <v>288</v>
      </c>
      <c r="E174" s="252">
        <v>296</v>
      </c>
      <c r="F174" s="252">
        <v>298</v>
      </c>
      <c r="G174" s="252">
        <v>5.0999999999999996</v>
      </c>
      <c r="H174" s="252">
        <v>7.9</v>
      </c>
      <c r="I174" s="252">
        <v>6.8</v>
      </c>
      <c r="J174" s="252"/>
      <c r="K174" s="252"/>
      <c r="L174" s="252"/>
      <c r="M174" s="252"/>
      <c r="N174" s="252"/>
      <c r="O174" s="252">
        <v>6.9</v>
      </c>
      <c r="P174" s="252">
        <v>7</v>
      </c>
    </row>
    <row r="175" spans="1:16" ht="15.95" thickBot="1">
      <c r="A175" s="250" t="s">
        <v>137</v>
      </c>
      <c r="B175" s="253">
        <v>146</v>
      </c>
      <c r="C175" s="253">
        <v>224</v>
      </c>
      <c r="D175" s="253">
        <v>229</v>
      </c>
      <c r="E175" s="253">
        <v>225</v>
      </c>
      <c r="F175" s="253">
        <v>219</v>
      </c>
      <c r="G175" s="253">
        <v>4.3</v>
      </c>
      <c r="H175" s="253">
        <v>6.1</v>
      </c>
      <c r="I175" s="253">
        <v>6.2</v>
      </c>
      <c r="J175" s="253"/>
      <c r="K175" s="253"/>
      <c r="L175" s="253"/>
      <c r="M175" s="253"/>
      <c r="N175" s="253"/>
      <c r="O175" s="253">
        <v>6.1</v>
      </c>
      <c r="P175" s="253">
        <v>5.9</v>
      </c>
    </row>
    <row r="176" spans="1:16" ht="15.95" thickBot="1">
      <c r="A176" s="250" t="s">
        <v>138</v>
      </c>
      <c r="B176" s="252">
        <v>46</v>
      </c>
      <c r="C176" s="252">
        <v>60</v>
      </c>
      <c r="D176" s="252">
        <v>57</v>
      </c>
      <c r="E176" s="252">
        <v>54</v>
      </c>
      <c r="F176" s="252">
        <v>55</v>
      </c>
      <c r="G176" s="252">
        <v>6.4</v>
      </c>
      <c r="H176" s="252">
        <v>8</v>
      </c>
      <c r="I176" s="252">
        <v>7.6</v>
      </c>
      <c r="J176" s="252"/>
      <c r="K176" s="252"/>
      <c r="L176" s="252"/>
      <c r="M176" s="252"/>
      <c r="N176" s="252"/>
      <c r="O176" s="252">
        <v>7.2</v>
      </c>
      <c r="P176" s="252">
        <v>7.3</v>
      </c>
    </row>
    <row r="177" spans="1:16" ht="15.95" thickBot="1">
      <c r="A177" s="250" t="s">
        <v>139</v>
      </c>
      <c r="B177" s="253">
        <v>118</v>
      </c>
      <c r="C177" s="253">
        <v>219</v>
      </c>
      <c r="D177" s="253">
        <v>217</v>
      </c>
      <c r="E177" s="253">
        <v>218</v>
      </c>
      <c r="F177" s="253">
        <v>204</v>
      </c>
      <c r="G177" s="253">
        <v>4</v>
      </c>
      <c r="H177" s="253">
        <v>7.1</v>
      </c>
      <c r="I177" s="253">
        <v>7</v>
      </c>
      <c r="J177" s="253"/>
      <c r="K177" s="253"/>
      <c r="L177" s="253"/>
      <c r="M177" s="253"/>
      <c r="N177" s="253"/>
      <c r="O177" s="253">
        <v>7</v>
      </c>
      <c r="P177" s="253">
        <v>6.6</v>
      </c>
    </row>
    <row r="178" spans="1:16" ht="15.95" thickBot="1">
      <c r="A178" s="250" t="s">
        <v>140</v>
      </c>
      <c r="B178" s="252">
        <v>17</v>
      </c>
      <c r="C178" s="252">
        <v>20</v>
      </c>
      <c r="D178" s="252">
        <v>22</v>
      </c>
      <c r="E178" s="252">
        <v>21</v>
      </c>
      <c r="F178" s="252">
        <v>27</v>
      </c>
      <c r="G178" s="252">
        <v>5.8</v>
      </c>
      <c r="H178" s="252">
        <v>6.8</v>
      </c>
      <c r="I178" s="252">
        <v>7.4</v>
      </c>
      <c r="J178" s="252"/>
      <c r="K178" s="252"/>
      <c r="L178" s="252"/>
      <c r="M178" s="252"/>
      <c r="N178" s="252"/>
      <c r="O178" s="252">
        <v>7.1</v>
      </c>
      <c r="P178" s="252">
        <v>8.9</v>
      </c>
    </row>
    <row r="179" spans="1:16">
      <c r="A179" s="339" t="s">
        <v>250</v>
      </c>
      <c r="B179" s="340"/>
      <c r="C179" s="340"/>
      <c r="D179" s="340"/>
      <c r="E179" s="340"/>
      <c r="F179" s="340"/>
      <c r="G179" s="340"/>
      <c r="H179" s="340"/>
      <c r="I179" s="340"/>
      <c r="J179" s="340"/>
      <c r="K179" s="340"/>
      <c r="L179" s="340"/>
      <c r="M179" s="340"/>
      <c r="N179" s="340"/>
      <c r="O179" s="340"/>
      <c r="P179" s="341"/>
    </row>
    <row r="180" spans="1:16" ht="15.95" thickBot="1">
      <c r="A180" s="326" t="s">
        <v>305</v>
      </c>
      <c r="B180" s="327"/>
      <c r="C180" s="327"/>
      <c r="D180" s="327"/>
      <c r="E180" s="327"/>
      <c r="F180" s="327"/>
      <c r="G180" s="327"/>
      <c r="H180" s="327"/>
      <c r="I180" s="327"/>
      <c r="J180" s="327"/>
      <c r="K180" s="327"/>
      <c r="L180" s="327"/>
      <c r="M180" s="327"/>
      <c r="N180" s="327"/>
      <c r="O180" s="327"/>
      <c r="P180" s="328"/>
    </row>
  </sheetData>
  <mergeCells count="13">
    <mergeCell ref="A3:F3"/>
    <mergeCell ref="O4:Q4"/>
    <mergeCell ref="R4:Y4"/>
    <mergeCell ref="A64:A66"/>
    <mergeCell ref="B64:F64"/>
    <mergeCell ref="G64:P64"/>
    <mergeCell ref="A180:P180"/>
    <mergeCell ref="A122:P122"/>
    <mergeCell ref="A123:A125"/>
    <mergeCell ref="B123:F123"/>
    <mergeCell ref="G123:P123"/>
    <mergeCell ref="B127:P127"/>
    <mergeCell ref="A179:P179"/>
  </mergeCells>
  <hyperlinks>
    <hyperlink ref="G3" r:id="rId1" xr:uid="{48405613-1812-0848-B2F6-6A0187DE6E51}"/>
    <hyperlink ref="P66" r:id="rId2" location="jlt_jltst_tbl1.f.p" tooltip="Preliminary" display="https://www.bls.gov/news.release/jltst.t01.htm - jlt_jltst_tbl1.f.p" xr:uid="{EE343663-44F5-2B48-BDCD-D279E3BF5858}"/>
    <hyperlink ref="F66" r:id="rId3" location="jlt_jltst_tbl1.f.p" tooltip="Preliminary" display="https://www.bls.gov/news.release/jltst.t01.htm - jlt_jltst_tbl1.f.p" xr:uid="{58DEC0D7-F1E1-B749-A400-99997CC90166}"/>
    <hyperlink ref="F125" location="jlt_jltst_tbl1.f.p" tooltip="Preliminary" display="jlt_jltst_tbl1.f.p" xr:uid="{68D6C5A9-B3B3-E947-9A98-A2FB45C57526}"/>
    <hyperlink ref="P125" location="jlt_jltst_tbl1.f.p" tooltip="Preliminary" display="jlt_jltst_tbl1.f.p" xr:uid="{06840777-6861-6C46-8D4A-58F1D3C4B09B}"/>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7E95-FC09-C24D-89C0-9B22A612BCD6}">
  <dimension ref="A1:AC62"/>
  <sheetViews>
    <sheetView tabSelected="1" workbookViewId="0">
      <pane xSplit="1" ySplit="11" topLeftCell="L12" activePane="bottomRight" state="frozen"/>
      <selection pane="bottomRight" activeCell="L2" sqref="L2:S4"/>
      <selection pane="bottomLeft" activeCell="A11" sqref="A11"/>
      <selection pane="topRight" activeCell="B1" sqref="B1"/>
    </sheetView>
  </sheetViews>
  <sheetFormatPr defaultColWidth="8.85546875" defaultRowHeight="15"/>
  <cols>
    <col min="1" max="1" width="20" customWidth="1"/>
    <col min="2" max="2" width="9.28515625" style="49" bestFit="1" customWidth="1"/>
    <col min="3" max="3" width="10.7109375" style="49" customWidth="1"/>
    <col min="4" max="4" width="9.42578125" style="49" bestFit="1" customWidth="1"/>
    <col min="5" max="5" width="8.85546875" style="49"/>
    <col min="6" max="6" width="9.42578125" style="49" bestFit="1" customWidth="1"/>
    <col min="7" max="7" width="10.7109375" style="49" customWidth="1"/>
    <col min="8" max="8" width="9.42578125" style="49" bestFit="1" customWidth="1"/>
    <col min="9" max="9" width="9.42578125" style="49" customWidth="1"/>
    <col min="10" max="10" width="10.42578125" style="49" customWidth="1"/>
    <col min="11" max="11" width="9.42578125" style="49" customWidth="1"/>
    <col min="12" max="23" width="10.42578125" customWidth="1"/>
    <col min="25" max="25" width="10.85546875" customWidth="1"/>
  </cols>
  <sheetData>
    <row r="1" spans="1:29" ht="63" customHeight="1">
      <c r="B1"/>
      <c r="C1"/>
      <c r="D1"/>
      <c r="E1"/>
      <c r="F1"/>
      <c r="G1"/>
      <c r="H1"/>
      <c r="I1"/>
      <c r="J1"/>
      <c r="K1"/>
    </row>
    <row r="2" spans="1:29" ht="18.75" customHeight="1">
      <c r="A2" s="5" t="s">
        <v>306</v>
      </c>
      <c r="L2" s="354" t="s">
        <v>307</v>
      </c>
      <c r="M2" s="354"/>
      <c r="N2" s="354"/>
      <c r="O2" s="354"/>
      <c r="P2" s="354"/>
      <c r="Q2" s="354"/>
      <c r="R2" s="354"/>
      <c r="S2" s="354"/>
      <c r="T2" s="353"/>
      <c r="U2" s="353"/>
    </row>
    <row r="3" spans="1:29">
      <c r="A3" t="s">
        <v>308</v>
      </c>
      <c r="L3" s="354"/>
      <c r="M3" s="354"/>
      <c r="N3" s="354"/>
      <c r="O3" s="354"/>
      <c r="P3" s="354"/>
      <c r="Q3" s="354"/>
      <c r="R3" s="354"/>
      <c r="S3" s="354"/>
      <c r="T3" s="353"/>
      <c r="U3" s="353"/>
    </row>
    <row r="4" spans="1:29">
      <c r="A4" t="s">
        <v>309</v>
      </c>
      <c r="L4" s="354"/>
      <c r="M4" s="354"/>
      <c r="N4" s="354"/>
      <c r="O4" s="354"/>
      <c r="P4" s="354"/>
      <c r="Q4" s="354"/>
      <c r="R4" s="354"/>
      <c r="S4" s="354"/>
      <c r="T4" s="353"/>
      <c r="U4" s="353"/>
    </row>
    <row r="5" spans="1:29">
      <c r="A5" s="254"/>
      <c r="L5" s="353"/>
      <c r="M5" s="353"/>
      <c r="N5" s="353"/>
      <c r="O5" s="353"/>
      <c r="P5" s="353"/>
      <c r="Q5" s="353"/>
      <c r="R5" s="353"/>
      <c r="S5" s="353"/>
      <c r="T5" s="353"/>
      <c r="U5" s="353"/>
    </row>
    <row r="7" spans="1:29">
      <c r="A7" t="s">
        <v>310</v>
      </c>
    </row>
    <row r="8" spans="1:29">
      <c r="A8" s="3"/>
      <c r="B8" s="255"/>
      <c r="C8" s="256">
        <v>0.251</v>
      </c>
      <c r="D8" s="255"/>
      <c r="E8" s="255"/>
      <c r="F8" s="255"/>
      <c r="G8" s="256">
        <v>0.25700000000000001</v>
      </c>
      <c r="H8" s="255"/>
      <c r="I8" s="255"/>
      <c r="J8" s="256">
        <v>0.25900000000000001</v>
      </c>
      <c r="K8" s="255"/>
      <c r="M8">
        <v>0.23400000000000001</v>
      </c>
      <c r="P8" s="257">
        <v>0.23460925039872407</v>
      </c>
      <c r="S8" s="257">
        <v>0.22800000000000001</v>
      </c>
      <c r="V8" s="257">
        <v>0.27301801043595353</v>
      </c>
      <c r="Y8" s="257">
        <v>0.247</v>
      </c>
      <c r="AB8" s="257">
        <v>0.25439783491204332</v>
      </c>
    </row>
    <row r="9" spans="1:29" s="21" customFormat="1">
      <c r="A9" s="26"/>
      <c r="B9" s="348" t="s">
        <v>158</v>
      </c>
      <c r="C9" s="349"/>
      <c r="D9" s="349"/>
      <c r="E9" s="258"/>
      <c r="F9" s="345" t="s">
        <v>311</v>
      </c>
      <c r="G9" s="346"/>
      <c r="H9" s="347"/>
      <c r="I9" s="345" t="s">
        <v>312</v>
      </c>
      <c r="J9" s="346"/>
      <c r="K9" s="347"/>
      <c r="L9" s="345" t="s">
        <v>313</v>
      </c>
      <c r="M9" s="346"/>
      <c r="N9" s="347"/>
      <c r="O9" s="345" t="s">
        <v>228</v>
      </c>
      <c r="P9" s="346"/>
      <c r="Q9" s="347"/>
      <c r="R9" s="345" t="s">
        <v>314</v>
      </c>
      <c r="S9" s="346"/>
      <c r="T9" s="347"/>
      <c r="U9" s="345" t="s">
        <v>159</v>
      </c>
      <c r="V9" s="346"/>
      <c r="W9" s="347"/>
      <c r="X9" s="345" t="s">
        <v>160</v>
      </c>
      <c r="Y9" s="346"/>
      <c r="Z9" s="347"/>
      <c r="AA9" s="345" t="s">
        <v>161</v>
      </c>
      <c r="AB9" s="346"/>
      <c r="AC9" s="347"/>
    </row>
    <row r="10" spans="1:29">
      <c r="A10" s="3"/>
      <c r="B10" s="259"/>
      <c r="C10" s="260"/>
      <c r="D10" s="260"/>
      <c r="E10" s="255"/>
      <c r="F10" s="261"/>
      <c r="G10" s="262"/>
      <c r="H10" s="263"/>
      <c r="I10" s="261"/>
      <c r="J10" s="262"/>
      <c r="K10" s="263"/>
      <c r="L10" s="264"/>
      <c r="N10" s="265"/>
      <c r="O10" s="264"/>
      <c r="Q10" s="265"/>
      <c r="R10" s="264"/>
      <c r="T10" s="265"/>
      <c r="U10" s="264"/>
      <c r="W10" s="265"/>
      <c r="X10" s="264"/>
      <c r="Z10" s="265"/>
      <c r="AA10" s="264"/>
      <c r="AC10" s="265"/>
    </row>
    <row r="11" spans="1:29" ht="48">
      <c r="B11" s="266" t="s">
        <v>315</v>
      </c>
      <c r="C11" s="266" t="s">
        <v>316</v>
      </c>
      <c r="D11" s="266" t="s">
        <v>317</v>
      </c>
      <c r="E11" s="266"/>
      <c r="F11" s="267" t="s">
        <v>315</v>
      </c>
      <c r="G11" s="268" t="s">
        <v>316</v>
      </c>
      <c r="H11" s="269" t="s">
        <v>317</v>
      </c>
      <c r="I11" s="267" t="s">
        <v>315</v>
      </c>
      <c r="J11" s="268" t="s">
        <v>318</v>
      </c>
      <c r="K11" s="269" t="s">
        <v>317</v>
      </c>
      <c r="L11" s="267" t="s">
        <v>315</v>
      </c>
      <c r="M11" s="268" t="s">
        <v>318</v>
      </c>
      <c r="N11" s="269" t="s">
        <v>317</v>
      </c>
      <c r="O11" s="267" t="s">
        <v>315</v>
      </c>
      <c r="P11" s="268" t="s">
        <v>318</v>
      </c>
      <c r="Q11" s="269" t="s">
        <v>317</v>
      </c>
      <c r="R11" s="267" t="s">
        <v>315</v>
      </c>
      <c r="S11" s="268" t="s">
        <v>318</v>
      </c>
      <c r="T11" s="269" t="s">
        <v>317</v>
      </c>
      <c r="U11" s="267" t="s">
        <v>315</v>
      </c>
      <c r="V11" s="268" t="s">
        <v>318</v>
      </c>
      <c r="W11" s="269" t="s">
        <v>317</v>
      </c>
      <c r="X11" s="267" t="s">
        <v>315</v>
      </c>
      <c r="Y11" s="266" t="s">
        <v>318</v>
      </c>
      <c r="Z11" s="269" t="s">
        <v>317</v>
      </c>
      <c r="AA11" s="267" t="s">
        <v>315</v>
      </c>
      <c r="AB11" s="266" t="s">
        <v>318</v>
      </c>
      <c r="AC11" s="269" t="s">
        <v>317</v>
      </c>
    </row>
    <row r="12" spans="1:29" ht="15.95">
      <c r="A12" s="6" t="s">
        <v>24</v>
      </c>
      <c r="B12" s="49">
        <v>58.639000000000003</v>
      </c>
      <c r="C12" s="49">
        <f t="shared" ref="C12:C62" si="0">B12*$C$8</f>
        <v>14.718389</v>
      </c>
      <c r="D12" s="49">
        <f>C12+B12</f>
        <v>73.357388999999998</v>
      </c>
      <c r="F12" s="270">
        <f>'[1]7. unemployed (thousands)'!W8</f>
        <v>68.673000000000002</v>
      </c>
      <c r="G12" s="271">
        <f t="shared" ref="G12:G62" si="1">F12*$G$8</f>
        <v>17.648961</v>
      </c>
      <c r="H12" s="272">
        <f>F12+G12</f>
        <v>86.321961000000002</v>
      </c>
      <c r="I12" s="270">
        <v>69.853999999999999</v>
      </c>
      <c r="J12" s="271">
        <v>18.092186000000002</v>
      </c>
      <c r="K12" s="272">
        <v>87.946185999999997</v>
      </c>
      <c r="L12" s="273">
        <v>69.125</v>
      </c>
      <c r="M12" s="271">
        <v>16.178994000000003</v>
      </c>
      <c r="N12" s="272">
        <v>85.319994000000008</v>
      </c>
      <c r="O12" s="273">
        <v>68.703000000000003</v>
      </c>
      <c r="P12" s="274">
        <v>16.118359330143541</v>
      </c>
      <c r="Q12" s="275">
        <v>84.821359330143537</v>
      </c>
      <c r="R12" s="273">
        <v>65.484999999999999</v>
      </c>
      <c r="S12" s="271">
        <v>14.930580000000001</v>
      </c>
      <c r="T12" s="275">
        <v>80.415580000000006</v>
      </c>
      <c r="U12" s="273">
        <v>63.207999999999998</v>
      </c>
      <c r="V12" s="271">
        <v>17.256922403635752</v>
      </c>
      <c r="W12" s="275">
        <v>80.464922403635754</v>
      </c>
      <c r="X12" s="276">
        <v>61.621000000000002</v>
      </c>
      <c r="Y12" s="7">
        <v>15.220387000000001</v>
      </c>
      <c r="Z12" s="272">
        <f t="shared" ref="Z12:Z62" si="2">X12+Y12</f>
        <v>76.841386999999997</v>
      </c>
      <c r="AA12" s="276">
        <v>60.338000000000001</v>
      </c>
      <c r="AB12" s="7">
        <v>14.903486000000001</v>
      </c>
      <c r="AC12" s="272">
        <f t="shared" ref="AC12:AC62" si="3">AA12+AB12</f>
        <v>75.241486000000009</v>
      </c>
    </row>
    <row r="13" spans="1:29" ht="15.95">
      <c r="A13" s="6" t="s">
        <v>25</v>
      </c>
      <c r="B13" s="49">
        <v>17.917000000000002</v>
      </c>
      <c r="C13" s="49">
        <f t="shared" si="0"/>
        <v>4.4971670000000001</v>
      </c>
      <c r="D13" s="49">
        <f t="shared" ref="D13:D62" si="4">C13+B13</f>
        <v>22.414167000000003</v>
      </c>
      <c r="F13" s="270">
        <f>'[1]7. unemployed (thousands)'!V9</f>
        <v>21.492000000000001</v>
      </c>
      <c r="G13" s="271">
        <f t="shared" si="1"/>
        <v>5.5234440000000005</v>
      </c>
      <c r="H13" s="272">
        <f t="shared" ref="H13:H62" si="5">F13+G13</f>
        <v>27.015444000000002</v>
      </c>
      <c r="I13" s="270">
        <v>20.233000000000001</v>
      </c>
      <c r="J13" s="271">
        <v>5.2403469999999999</v>
      </c>
      <c r="K13" s="272">
        <v>25.473347</v>
      </c>
      <c r="L13" s="273">
        <v>20.068999999999999</v>
      </c>
      <c r="M13" s="271">
        <v>4.7614320000000001</v>
      </c>
      <c r="N13" s="272">
        <v>25.109431999999998</v>
      </c>
      <c r="O13" s="273">
        <v>19.484999999999999</v>
      </c>
      <c r="P13" s="274">
        <v>4.5713612440191387</v>
      </c>
      <c r="Q13" s="275">
        <v>24.056361244019136</v>
      </c>
      <c r="R13" s="273">
        <v>18.085000000000001</v>
      </c>
      <c r="S13" s="271">
        <v>4.12338</v>
      </c>
      <c r="T13" s="275">
        <v>22.208380000000002</v>
      </c>
      <c r="U13" s="273">
        <v>17.593</v>
      </c>
      <c r="V13" s="271">
        <v>4.8032058575997301</v>
      </c>
      <c r="W13" s="275">
        <v>22.396205857599732</v>
      </c>
      <c r="X13" s="276">
        <v>16.927</v>
      </c>
      <c r="Y13" s="7">
        <v>4.1809690000000002</v>
      </c>
      <c r="Z13" s="272">
        <f t="shared" si="2"/>
        <v>21.107969000000001</v>
      </c>
      <c r="AA13" s="276">
        <v>16.811</v>
      </c>
      <c r="AB13" s="7">
        <v>4.152317</v>
      </c>
      <c r="AC13" s="272">
        <f t="shared" si="3"/>
        <v>20.963317</v>
      </c>
    </row>
    <row r="14" spans="1:29" ht="15.95">
      <c r="A14" s="6" t="s">
        <v>26</v>
      </c>
      <c r="B14" s="49">
        <v>176.28899999999999</v>
      </c>
      <c r="C14" s="49">
        <f t="shared" si="0"/>
        <v>44.248538999999994</v>
      </c>
      <c r="D14" s="49">
        <f t="shared" si="4"/>
        <v>220.53753899999998</v>
      </c>
      <c r="F14" s="270">
        <f>'[1]7. unemployed (thousands)'!V10</f>
        <v>189.79</v>
      </c>
      <c r="G14" s="271">
        <f t="shared" si="1"/>
        <v>48.776029999999999</v>
      </c>
      <c r="H14" s="272">
        <f t="shared" si="5"/>
        <v>238.56602999999998</v>
      </c>
      <c r="I14" s="270">
        <v>150.04300000000001</v>
      </c>
      <c r="J14" s="271">
        <v>38.861136999999999</v>
      </c>
      <c r="K14" s="272">
        <v>188.90413699999999</v>
      </c>
      <c r="L14" s="273">
        <v>129.64699999999999</v>
      </c>
      <c r="M14" s="271">
        <v>30.357990000000004</v>
      </c>
      <c r="N14" s="272">
        <v>160.09299000000001</v>
      </c>
      <c r="O14" s="273">
        <v>125.947</v>
      </c>
      <c r="P14" s="274">
        <v>29.548331259968101</v>
      </c>
      <c r="Q14" s="275">
        <v>155.49533125996811</v>
      </c>
      <c r="R14" s="273">
        <v>116.88</v>
      </c>
      <c r="S14" s="271">
        <v>26.64864</v>
      </c>
      <c r="T14" s="275">
        <v>143.52864</v>
      </c>
      <c r="U14" s="273">
        <v>115.033</v>
      </c>
      <c r="V14" s="271">
        <v>31.406080794479042</v>
      </c>
      <c r="W14" s="275">
        <v>146.43908079447905</v>
      </c>
      <c r="X14" s="276">
        <v>115.188</v>
      </c>
      <c r="Y14" s="7">
        <v>28.451436000000001</v>
      </c>
      <c r="Z14" s="272">
        <f t="shared" si="2"/>
        <v>143.63943599999999</v>
      </c>
      <c r="AA14" s="276">
        <v>117.003</v>
      </c>
      <c r="AB14" s="7">
        <v>28.899740999999999</v>
      </c>
      <c r="AC14" s="272">
        <f t="shared" si="3"/>
        <v>145.90274099999999</v>
      </c>
    </row>
    <row r="15" spans="1:29" ht="15.95">
      <c r="A15" s="6" t="s">
        <v>27</v>
      </c>
      <c r="B15" s="49">
        <v>52.027000000000001</v>
      </c>
      <c r="C15" s="49">
        <f t="shared" si="0"/>
        <v>13.058777000000001</v>
      </c>
      <c r="D15" s="49">
        <f t="shared" si="4"/>
        <v>65.085777000000007</v>
      </c>
      <c r="F15" s="270">
        <f>'[1]7. unemployed (thousands)'!V11</f>
        <v>50.52</v>
      </c>
      <c r="G15" s="271">
        <f t="shared" si="1"/>
        <v>12.983640000000001</v>
      </c>
      <c r="H15" s="272">
        <f t="shared" si="5"/>
        <v>63.503640000000004</v>
      </c>
      <c r="I15" s="270">
        <v>42.609000000000002</v>
      </c>
      <c r="J15" s="271">
        <v>11.035731</v>
      </c>
      <c r="K15" s="272">
        <v>53.644731</v>
      </c>
      <c r="L15" s="273">
        <v>42.61</v>
      </c>
      <c r="M15" s="271">
        <v>9.966762000000001</v>
      </c>
      <c r="N15" s="272">
        <v>52.559762000000006</v>
      </c>
      <c r="O15" s="273">
        <v>42.151000000000003</v>
      </c>
      <c r="P15" s="274">
        <v>9.889014513556619</v>
      </c>
      <c r="Q15" s="275">
        <v>52.040014513556621</v>
      </c>
      <c r="R15" s="273">
        <v>41.442</v>
      </c>
      <c r="S15" s="271">
        <v>9.4487760000000005</v>
      </c>
      <c r="T15" s="275">
        <v>50.890776000000002</v>
      </c>
      <c r="U15" s="273">
        <v>42.588999999999999</v>
      </c>
      <c r="V15" s="271">
        <v>11.627564046456824</v>
      </c>
      <c r="W15" s="275">
        <v>54.216564046456824</v>
      </c>
      <c r="X15" s="276">
        <v>42.771000000000001</v>
      </c>
      <c r="Y15" s="7">
        <v>10.564437</v>
      </c>
      <c r="Z15" s="272">
        <f t="shared" si="2"/>
        <v>53.335436999999999</v>
      </c>
      <c r="AA15" s="276">
        <v>43.457999999999998</v>
      </c>
      <c r="AB15" s="7">
        <v>10.734126</v>
      </c>
      <c r="AC15" s="272">
        <f t="shared" si="3"/>
        <v>54.192126000000002</v>
      </c>
    </row>
    <row r="16" spans="1:29" ht="15.95">
      <c r="A16" s="6" t="s">
        <v>28</v>
      </c>
      <c r="B16" s="49">
        <v>845.29300000000001</v>
      </c>
      <c r="C16" s="49">
        <f t="shared" si="0"/>
        <v>212.168543</v>
      </c>
      <c r="D16" s="49">
        <f t="shared" si="4"/>
        <v>1057.4615429999999</v>
      </c>
      <c r="F16" s="270">
        <f>'[1]7. unemployed (thousands)'!V12</f>
        <v>1383.223</v>
      </c>
      <c r="G16" s="271">
        <f t="shared" si="1"/>
        <v>355.48831100000001</v>
      </c>
      <c r="H16" s="272">
        <f t="shared" si="5"/>
        <v>1738.711311</v>
      </c>
      <c r="I16" s="270">
        <v>1238.037</v>
      </c>
      <c r="J16" s="271">
        <v>320.65158300000002</v>
      </c>
      <c r="K16" s="272">
        <v>1558.6885830000001</v>
      </c>
      <c r="L16" s="273">
        <v>1089.654</v>
      </c>
      <c r="M16" s="271">
        <v>258.40947600000004</v>
      </c>
      <c r="N16" s="272">
        <v>1362.7234760000001</v>
      </c>
      <c r="O16" s="273">
        <v>1024.011</v>
      </c>
      <c r="P16" s="274">
        <v>240.24245311004782</v>
      </c>
      <c r="Q16" s="275">
        <v>1264.2534531100478</v>
      </c>
      <c r="R16" s="273">
        <v>933.68600000000004</v>
      </c>
      <c r="S16" s="271">
        <v>212.88040800000002</v>
      </c>
      <c r="T16" s="275">
        <v>1146.5664080000001</v>
      </c>
      <c r="U16" s="273">
        <v>888.67700000000002</v>
      </c>
      <c r="V16" s="271">
        <v>242.62482646019188</v>
      </c>
      <c r="W16" s="275">
        <v>1131.3018264601919</v>
      </c>
      <c r="X16" s="276">
        <v>835.05799999999999</v>
      </c>
      <c r="Y16" s="7">
        <v>206.25932599999999</v>
      </c>
      <c r="Z16" s="272">
        <f t="shared" si="2"/>
        <v>1041.3173259999999</v>
      </c>
      <c r="AA16" s="276">
        <v>819.45299999999997</v>
      </c>
      <c r="AB16" s="7">
        <v>202.40489099999999</v>
      </c>
      <c r="AC16" s="272">
        <f t="shared" si="3"/>
        <v>1021.857891</v>
      </c>
    </row>
    <row r="17" spans="1:29" ht="15.95">
      <c r="A17" s="6" t="s">
        <v>29</v>
      </c>
      <c r="B17" s="49">
        <v>87.668999999999997</v>
      </c>
      <c r="C17" s="49">
        <f t="shared" si="0"/>
        <v>22.004919000000001</v>
      </c>
      <c r="D17" s="49">
        <f t="shared" si="4"/>
        <v>109.673919</v>
      </c>
      <c r="F17" s="270">
        <f>'[1]7. unemployed (thousands)'!V13</f>
        <v>171.322</v>
      </c>
      <c r="G17" s="271">
        <f t="shared" si="1"/>
        <v>44.029754000000004</v>
      </c>
      <c r="H17" s="272">
        <f t="shared" si="5"/>
        <v>215.351754</v>
      </c>
      <c r="I17" s="270">
        <v>154.292</v>
      </c>
      <c r="J17" s="271">
        <v>39.961628000000005</v>
      </c>
      <c r="K17" s="272">
        <v>194.25362799999999</v>
      </c>
      <c r="L17" s="273">
        <v>132.29400000000001</v>
      </c>
      <c r="M17" s="271">
        <v>30.949074</v>
      </c>
      <c r="N17" s="272">
        <v>163.21007399999999</v>
      </c>
      <c r="O17" s="273">
        <v>126.819</v>
      </c>
      <c r="P17" s="274">
        <v>29.752910526315787</v>
      </c>
      <c r="Q17" s="275">
        <v>156.57191052631578</v>
      </c>
      <c r="R17" s="273">
        <v>118.21599999999999</v>
      </c>
      <c r="S17" s="271">
        <v>26.953247999999999</v>
      </c>
      <c r="T17" s="275">
        <v>145.16924799999998</v>
      </c>
      <c r="U17" s="273">
        <v>116.746</v>
      </c>
      <c r="V17" s="271">
        <v>31.87376064635583</v>
      </c>
      <c r="W17" s="275">
        <v>148.61976064635581</v>
      </c>
      <c r="X17" s="276">
        <v>114.67</v>
      </c>
      <c r="Y17" s="7">
        <v>28.32349</v>
      </c>
      <c r="Z17" s="272">
        <f t="shared" si="2"/>
        <v>142.99349000000001</v>
      </c>
      <c r="AA17" s="276">
        <v>111.754</v>
      </c>
      <c r="AB17" s="7">
        <v>27.603238000000001</v>
      </c>
      <c r="AC17" s="272">
        <f t="shared" si="3"/>
        <v>139.357238</v>
      </c>
    </row>
    <row r="18" spans="1:29" ht="15.95">
      <c r="A18" s="6" t="s">
        <v>30</v>
      </c>
      <c r="B18" s="49">
        <v>71.775000000000006</v>
      </c>
      <c r="C18" s="49">
        <f t="shared" si="0"/>
        <v>18.015525</v>
      </c>
      <c r="D18" s="49">
        <f t="shared" si="4"/>
        <v>89.790525000000002</v>
      </c>
      <c r="F18" s="270">
        <f>'[1]7. unemployed (thousands)'!V14</f>
        <v>115.124</v>
      </c>
      <c r="G18" s="271">
        <f t="shared" si="1"/>
        <v>29.586867999999999</v>
      </c>
      <c r="H18" s="272">
        <f t="shared" si="5"/>
        <v>144.710868</v>
      </c>
      <c r="I18" s="270">
        <v>105.215</v>
      </c>
      <c r="J18" s="271">
        <v>27.250685000000001</v>
      </c>
      <c r="K18" s="272">
        <v>132.46568500000001</v>
      </c>
      <c r="L18" s="273">
        <v>98.82</v>
      </c>
      <c r="M18" s="271">
        <v>23.146110000000004</v>
      </c>
      <c r="N18" s="272">
        <v>122.06111000000001</v>
      </c>
      <c r="O18" s="273">
        <v>91.188999999999993</v>
      </c>
      <c r="P18" s="274">
        <v>21.393782934609249</v>
      </c>
      <c r="Q18" s="275">
        <v>112.58278293460924</v>
      </c>
      <c r="R18" s="273">
        <v>86.167000000000002</v>
      </c>
      <c r="S18" s="271">
        <v>19.646076000000001</v>
      </c>
      <c r="T18" s="275">
        <v>105.813076</v>
      </c>
      <c r="U18" s="273">
        <v>83.855000000000004</v>
      </c>
      <c r="V18" s="271">
        <v>22.893925265106883</v>
      </c>
      <c r="W18" s="275">
        <v>106.74892526510689</v>
      </c>
      <c r="X18" s="276">
        <v>78.731999999999999</v>
      </c>
      <c r="Y18" s="7">
        <v>19.446804</v>
      </c>
      <c r="Z18" s="272">
        <f t="shared" si="2"/>
        <v>98.178804</v>
      </c>
      <c r="AA18" s="276">
        <v>76.042000000000002</v>
      </c>
      <c r="AB18" s="7">
        <v>18.782374000000001</v>
      </c>
      <c r="AC18" s="272">
        <f t="shared" si="3"/>
        <v>94.824374000000006</v>
      </c>
    </row>
    <row r="19" spans="1:29" ht="15.95">
      <c r="A19" s="6" t="s">
        <v>31</v>
      </c>
      <c r="B19" s="49">
        <v>22.17</v>
      </c>
      <c r="C19" s="49">
        <f t="shared" si="0"/>
        <v>5.5646700000000004</v>
      </c>
      <c r="D19" s="49">
        <f t="shared" si="4"/>
        <v>27.734670000000001</v>
      </c>
      <c r="F19" s="270">
        <f>'[1]7. unemployed (thousands)'!V15</f>
        <v>25.800999999999998</v>
      </c>
      <c r="G19" s="271">
        <f t="shared" si="1"/>
        <v>6.6308569999999998</v>
      </c>
      <c r="H19" s="272">
        <f t="shared" si="5"/>
        <v>32.431857000000001</v>
      </c>
      <c r="I19" s="270">
        <v>24.609000000000002</v>
      </c>
      <c r="J19" s="271">
        <v>6.3737310000000003</v>
      </c>
      <c r="K19" s="272">
        <v>30.982731000000001</v>
      </c>
      <c r="L19" s="273">
        <v>23.853000000000002</v>
      </c>
      <c r="M19" s="271">
        <v>5.5820700000000008</v>
      </c>
      <c r="N19" s="272">
        <v>29.437070000000002</v>
      </c>
      <c r="O19" s="273">
        <v>23.015999999999998</v>
      </c>
      <c r="P19" s="274">
        <v>5.3997665071770324</v>
      </c>
      <c r="Q19" s="275">
        <v>28.415766507177032</v>
      </c>
      <c r="R19" s="273">
        <v>22.593</v>
      </c>
      <c r="S19" s="271">
        <v>5.1512039999999999</v>
      </c>
      <c r="T19" s="275">
        <v>27.744204</v>
      </c>
      <c r="U19" s="273">
        <v>22.443000000000001</v>
      </c>
      <c r="V19" s="271">
        <v>6.1273432082141053</v>
      </c>
      <c r="W19" s="275">
        <v>28.570343208214105</v>
      </c>
      <c r="X19" s="276">
        <v>22.635999999999999</v>
      </c>
      <c r="Y19" s="7">
        <v>5.5910919999999997</v>
      </c>
      <c r="Z19" s="272">
        <f t="shared" si="2"/>
        <v>28.227091999999999</v>
      </c>
      <c r="AA19" s="276">
        <v>22.748000000000001</v>
      </c>
      <c r="AB19" s="7">
        <v>5.6187560000000003</v>
      </c>
      <c r="AC19" s="272">
        <f t="shared" si="3"/>
        <v>28.366756000000002</v>
      </c>
    </row>
    <row r="20" spans="1:29" ht="15.95">
      <c r="A20" s="6" t="s">
        <v>32</v>
      </c>
      <c r="B20" s="49">
        <v>21.010999999999999</v>
      </c>
      <c r="C20" s="49">
        <f t="shared" si="0"/>
        <v>5.2737609999999995</v>
      </c>
      <c r="D20" s="49">
        <f t="shared" si="4"/>
        <v>26.284761</v>
      </c>
      <c r="F20" s="270">
        <f>'[1]7. unemployed (thousands)'!V16</f>
        <v>26.059000000000001</v>
      </c>
      <c r="G20" s="271">
        <f t="shared" si="1"/>
        <v>6.6971630000000006</v>
      </c>
      <c r="H20" s="272">
        <f t="shared" si="5"/>
        <v>32.756163000000001</v>
      </c>
      <c r="I20" s="270">
        <v>23.741</v>
      </c>
      <c r="J20" s="271">
        <v>6.1489190000000002</v>
      </c>
      <c r="K20" s="272">
        <v>29.889918999999999</v>
      </c>
      <c r="L20" s="273">
        <v>24.315000000000001</v>
      </c>
      <c r="M20" s="271">
        <v>5.6901780000000004</v>
      </c>
      <c r="N20" s="272">
        <v>30.007178</v>
      </c>
      <c r="O20" s="273">
        <v>23.373000000000001</v>
      </c>
      <c r="P20" s="274">
        <v>5.483522009569378</v>
      </c>
      <c r="Q20" s="275">
        <v>28.856522009569378</v>
      </c>
      <c r="R20" s="273">
        <v>23.021999999999998</v>
      </c>
      <c r="S20" s="271">
        <v>5.2490160000000001</v>
      </c>
      <c r="T20" s="275">
        <v>28.271015999999999</v>
      </c>
      <c r="U20" s="273">
        <v>22.213000000000001</v>
      </c>
      <c r="V20" s="271">
        <v>6.0645490658138357</v>
      </c>
      <c r="W20" s="275">
        <v>28.277549065813837</v>
      </c>
      <c r="X20" s="276">
        <v>21.908999999999999</v>
      </c>
      <c r="Y20" s="7">
        <v>5.4115229999999999</v>
      </c>
      <c r="Z20" s="272">
        <f t="shared" si="2"/>
        <v>27.320522999999998</v>
      </c>
      <c r="AA20" s="276">
        <v>21.155999999999999</v>
      </c>
      <c r="AB20" s="7">
        <v>5.2255319999999994</v>
      </c>
      <c r="AC20" s="272">
        <f t="shared" si="3"/>
        <v>26.381532</v>
      </c>
    </row>
    <row r="21" spans="1:29" ht="15.95">
      <c r="A21" s="6" t="s">
        <v>33</v>
      </c>
      <c r="B21" s="49">
        <v>349.83</v>
      </c>
      <c r="C21" s="49">
        <f t="shared" si="0"/>
        <v>87.807329999999993</v>
      </c>
      <c r="D21" s="49">
        <f t="shared" si="4"/>
        <v>437.63732999999996</v>
      </c>
      <c r="F21" s="270">
        <f>'[1]7. unemployed (thousands)'!V17</f>
        <v>490.69099999999997</v>
      </c>
      <c r="G21" s="271">
        <f t="shared" si="1"/>
        <v>126.107587</v>
      </c>
      <c r="H21" s="272">
        <f t="shared" si="5"/>
        <v>616.798587</v>
      </c>
      <c r="I21" s="270">
        <v>466.17599999999999</v>
      </c>
      <c r="J21" s="271">
        <v>120.73958399999999</v>
      </c>
      <c r="K21" s="272">
        <v>586.91558399999997</v>
      </c>
      <c r="L21" s="273">
        <v>363.39699999999999</v>
      </c>
      <c r="M21" s="271">
        <v>85.117733999999999</v>
      </c>
      <c r="N21" s="272">
        <v>448.86873399999996</v>
      </c>
      <c r="O21" s="273">
        <v>347.75799999999998</v>
      </c>
      <c r="P21" s="274">
        <v>81.587243700159476</v>
      </c>
      <c r="Q21" s="275">
        <v>429.34524370015947</v>
      </c>
      <c r="R21" s="273">
        <v>339.25900000000001</v>
      </c>
      <c r="S21" s="271">
        <v>77.35105200000001</v>
      </c>
      <c r="T21" s="275">
        <v>416.610052</v>
      </c>
      <c r="U21" s="273">
        <v>320.59100000000001</v>
      </c>
      <c r="V21" s="271">
        <v>87.527116983672784</v>
      </c>
      <c r="W21" s="275">
        <v>408.11811698367279</v>
      </c>
      <c r="X21" s="276">
        <v>312.81200000000001</v>
      </c>
      <c r="Y21" s="7">
        <v>77.264564000000007</v>
      </c>
      <c r="Z21" s="272">
        <f t="shared" si="2"/>
        <v>390.07656400000002</v>
      </c>
      <c r="AA21" s="276">
        <v>302.93700000000001</v>
      </c>
      <c r="AB21" s="7">
        <v>74.825439000000003</v>
      </c>
      <c r="AC21" s="272">
        <f t="shared" si="3"/>
        <v>377.76243900000003</v>
      </c>
    </row>
    <row r="22" spans="1:29" ht="15.75" customHeight="1">
      <c r="A22" s="6" t="s">
        <v>34</v>
      </c>
      <c r="B22" s="49">
        <v>179.76900000000001</v>
      </c>
      <c r="C22" s="49">
        <f t="shared" si="0"/>
        <v>45.122019000000002</v>
      </c>
      <c r="D22" s="49">
        <f t="shared" si="4"/>
        <v>224.891019</v>
      </c>
      <c r="F22" s="270">
        <f>'[1]7. unemployed (thousands)'!V18</f>
        <v>158.107</v>
      </c>
      <c r="G22" s="271">
        <f t="shared" si="1"/>
        <v>40.633499</v>
      </c>
      <c r="H22" s="272">
        <f t="shared" si="5"/>
        <v>198.740499</v>
      </c>
      <c r="I22" s="270">
        <v>135.90600000000001</v>
      </c>
      <c r="J22" s="271">
        <v>35.199654000000002</v>
      </c>
      <c r="K22" s="272">
        <v>171.10565400000002</v>
      </c>
      <c r="L22" s="273">
        <v>168.339</v>
      </c>
      <c r="M22" s="271">
        <v>39.390858000000001</v>
      </c>
      <c r="N22" s="272">
        <v>207.727858</v>
      </c>
      <c r="O22" s="273">
        <v>166.23099999999999</v>
      </c>
      <c r="P22" s="274">
        <v>38.999330303030298</v>
      </c>
      <c r="Q22" s="275">
        <v>205.23033030303029</v>
      </c>
      <c r="R22" s="273">
        <v>165.04499999999999</v>
      </c>
      <c r="S22" s="271">
        <v>37.63026</v>
      </c>
      <c r="T22" s="275">
        <v>202.67525999999998</v>
      </c>
      <c r="U22" s="273">
        <v>160.88499999999999</v>
      </c>
      <c r="V22" s="271">
        <v>43.924502608988384</v>
      </c>
      <c r="W22" s="275">
        <v>204.80950260898837</v>
      </c>
      <c r="X22" s="276">
        <v>157.542</v>
      </c>
      <c r="Y22" s="7">
        <v>38.912874000000002</v>
      </c>
      <c r="Z22" s="272">
        <f t="shared" si="2"/>
        <v>196.45487400000002</v>
      </c>
      <c r="AA22" s="276">
        <v>155.19900000000001</v>
      </c>
      <c r="AB22" s="7">
        <v>38.334153000000001</v>
      </c>
      <c r="AC22" s="272">
        <f t="shared" si="3"/>
        <v>193.53315300000003</v>
      </c>
    </row>
    <row r="23" spans="1:29" ht="15.95">
      <c r="A23" s="6" t="s">
        <v>35</v>
      </c>
      <c r="B23" s="49">
        <v>13.789</v>
      </c>
      <c r="C23" s="49">
        <f t="shared" si="0"/>
        <v>3.461039</v>
      </c>
      <c r="D23" s="49">
        <f t="shared" si="4"/>
        <v>17.250039000000001</v>
      </c>
      <c r="F23" s="270">
        <f>'[1]7. unemployed (thousands)'!V19</f>
        <v>40.865000000000002</v>
      </c>
      <c r="G23" s="271">
        <f t="shared" si="1"/>
        <v>10.502305000000002</v>
      </c>
      <c r="H23" s="272">
        <f t="shared" si="5"/>
        <v>51.367305000000002</v>
      </c>
      <c r="I23" s="270">
        <v>37.057000000000002</v>
      </c>
      <c r="J23" s="271">
        <v>9.5977630000000005</v>
      </c>
      <c r="K23" s="272">
        <v>46.654763000000003</v>
      </c>
      <c r="L23" s="273">
        <v>28.995000000000001</v>
      </c>
      <c r="M23" s="271">
        <v>6.9086160000000003</v>
      </c>
      <c r="N23" s="272">
        <v>36.432616000000003</v>
      </c>
      <c r="O23" s="273">
        <v>28.693000000000001</v>
      </c>
      <c r="P23" s="274">
        <v>6.7316432216905904</v>
      </c>
      <c r="Q23" s="275">
        <v>35.424643221690594</v>
      </c>
      <c r="R23" s="273">
        <v>27.667000000000002</v>
      </c>
      <c r="S23" s="271">
        <v>6.3080760000000007</v>
      </c>
      <c r="T23" s="275">
        <v>33.975076000000001</v>
      </c>
      <c r="U23" s="273">
        <v>28.238</v>
      </c>
      <c r="V23" s="271">
        <v>7.7094825786904559</v>
      </c>
      <c r="W23" s="275">
        <v>35.947482578690455</v>
      </c>
      <c r="X23" s="276">
        <v>28.256</v>
      </c>
      <c r="Y23" s="7">
        <v>6.9792319999999997</v>
      </c>
      <c r="Z23" s="272">
        <f t="shared" si="2"/>
        <v>35.235231999999996</v>
      </c>
      <c r="AA23" s="276">
        <v>28.885000000000002</v>
      </c>
      <c r="AB23" s="7">
        <v>7.134595</v>
      </c>
      <c r="AC23" s="272">
        <f t="shared" si="3"/>
        <v>36.019595000000002</v>
      </c>
    </row>
    <row r="24" spans="1:29" ht="15.95">
      <c r="A24" s="6" t="s">
        <v>36</v>
      </c>
      <c r="B24" s="49">
        <v>23.542000000000002</v>
      </c>
      <c r="C24" s="49">
        <f t="shared" si="0"/>
        <v>5.9090420000000003</v>
      </c>
      <c r="D24" s="49">
        <f t="shared" si="4"/>
        <v>29.451042000000001</v>
      </c>
      <c r="F24" s="270">
        <f>'[1]7. unemployed (thousands)'!V20</f>
        <v>25.079000000000001</v>
      </c>
      <c r="G24" s="271">
        <f t="shared" si="1"/>
        <v>6.445303</v>
      </c>
      <c r="H24" s="272">
        <f t="shared" si="5"/>
        <v>31.524303</v>
      </c>
      <c r="I24" s="270">
        <v>22.088000000000001</v>
      </c>
      <c r="J24" s="271">
        <v>5.7207920000000003</v>
      </c>
      <c r="K24" s="272">
        <v>27.808792</v>
      </c>
      <c r="L24" s="273">
        <v>27.41</v>
      </c>
      <c r="M24" s="271">
        <v>6.4375740000000006</v>
      </c>
      <c r="N24" s="272">
        <v>33.948574000000001</v>
      </c>
      <c r="O24" s="273">
        <v>26.231000000000002</v>
      </c>
      <c r="P24" s="274">
        <v>6.1540352472089319</v>
      </c>
      <c r="Q24" s="275">
        <v>32.385035247208933</v>
      </c>
      <c r="R24" s="273">
        <v>24.741</v>
      </c>
      <c r="S24" s="271">
        <v>5.6409479999999999</v>
      </c>
      <c r="T24" s="275">
        <v>30.381948000000001</v>
      </c>
      <c r="U24" s="273">
        <v>24.07</v>
      </c>
      <c r="V24" s="271">
        <v>6.5715435111934015</v>
      </c>
      <c r="W24" s="275">
        <v>30.641543511193401</v>
      </c>
      <c r="X24" s="276">
        <v>23.605</v>
      </c>
      <c r="Y24" s="7">
        <v>5.8304350000000005</v>
      </c>
      <c r="Z24" s="272">
        <f t="shared" si="2"/>
        <v>29.435435000000002</v>
      </c>
      <c r="AA24" s="276">
        <v>23.971</v>
      </c>
      <c r="AB24" s="7">
        <v>5.9208369999999997</v>
      </c>
      <c r="AC24" s="272">
        <f t="shared" si="3"/>
        <v>29.891836999999999</v>
      </c>
    </row>
    <row r="25" spans="1:29" ht="15.95">
      <c r="A25" s="6" t="s">
        <v>37</v>
      </c>
      <c r="B25" s="49">
        <v>226.42</v>
      </c>
      <c r="C25" s="49">
        <f t="shared" si="0"/>
        <v>56.831419999999994</v>
      </c>
      <c r="D25" s="49">
        <f t="shared" si="4"/>
        <v>283.25142</v>
      </c>
      <c r="F25" s="270">
        <f>'[1]7. unemployed (thousands)'!V21</f>
        <v>370.43799999999999</v>
      </c>
      <c r="G25" s="271">
        <f t="shared" si="1"/>
        <v>95.202566000000004</v>
      </c>
      <c r="H25" s="272">
        <f t="shared" si="5"/>
        <v>465.64056599999998</v>
      </c>
      <c r="I25" s="270">
        <v>333.13600000000002</v>
      </c>
      <c r="J25" s="271">
        <v>86.282224000000014</v>
      </c>
      <c r="K25" s="272">
        <v>419.41822400000001</v>
      </c>
      <c r="L25" s="273">
        <v>317.53800000000001</v>
      </c>
      <c r="M25" s="271">
        <v>74.313720000000004</v>
      </c>
      <c r="N25" s="272">
        <v>391.89371999999997</v>
      </c>
      <c r="O25" s="273">
        <v>308.55500000000001</v>
      </c>
      <c r="P25" s="274">
        <v>72.389857256778313</v>
      </c>
      <c r="Q25" s="275">
        <v>380.94485725677833</v>
      </c>
      <c r="R25" s="273">
        <v>299.25400000000002</v>
      </c>
      <c r="S25" s="271">
        <v>68.229912000000013</v>
      </c>
      <c r="T25" s="275">
        <v>367.48391200000003</v>
      </c>
      <c r="U25" s="273">
        <v>296.38099999999997</v>
      </c>
      <c r="V25" s="271">
        <v>80.917350951018335</v>
      </c>
      <c r="W25" s="275">
        <v>377.29835095101828</v>
      </c>
      <c r="X25" s="276">
        <v>297.75700000000001</v>
      </c>
      <c r="Y25" s="7">
        <v>73.545979000000003</v>
      </c>
      <c r="Z25" s="272">
        <f t="shared" si="2"/>
        <v>371.30297899999999</v>
      </c>
      <c r="AA25" s="276">
        <v>290.64600000000002</v>
      </c>
      <c r="AB25" s="7">
        <v>71.789562000000004</v>
      </c>
      <c r="AC25" s="272">
        <f t="shared" si="3"/>
        <v>362.435562</v>
      </c>
    </row>
    <row r="26" spans="1:29" ht="15.95">
      <c r="A26" s="6" t="s">
        <v>38</v>
      </c>
      <c r="B26" s="49">
        <v>108.589</v>
      </c>
      <c r="C26" s="49">
        <f t="shared" si="0"/>
        <v>27.255838999999998</v>
      </c>
      <c r="D26" s="49">
        <f t="shared" si="4"/>
        <v>135.84483900000001</v>
      </c>
      <c r="F26" s="270">
        <f>'[1]7. unemployed (thousands)'!V22</f>
        <v>110.175</v>
      </c>
      <c r="G26" s="271">
        <f t="shared" si="1"/>
        <v>28.314975</v>
      </c>
      <c r="H26" s="272">
        <f t="shared" si="5"/>
        <v>138.48997499999999</v>
      </c>
      <c r="I26" s="270">
        <v>88.24</v>
      </c>
      <c r="J26" s="271">
        <v>22.85416</v>
      </c>
      <c r="K26" s="272">
        <v>111.09415999999999</v>
      </c>
      <c r="L26" s="273">
        <v>79.992999999999995</v>
      </c>
      <c r="M26" s="271">
        <v>18.690750000000001</v>
      </c>
      <c r="N26" s="272">
        <v>98.565750000000008</v>
      </c>
      <c r="O26" s="273">
        <v>75.218000000000004</v>
      </c>
      <c r="P26" s="274">
        <v>17.646838596491229</v>
      </c>
      <c r="Q26" s="275">
        <v>92.864838596491239</v>
      </c>
      <c r="R26" s="273">
        <v>71.903999999999996</v>
      </c>
      <c r="S26" s="271">
        <v>16.394112</v>
      </c>
      <c r="T26" s="275">
        <v>88.298112000000003</v>
      </c>
      <c r="U26" s="273">
        <v>72.191000000000003</v>
      </c>
      <c r="V26" s="271">
        <v>19.709443191381922</v>
      </c>
      <c r="W26" s="275">
        <v>91.900443191381925</v>
      </c>
      <c r="X26" s="276">
        <v>73.911000000000001</v>
      </c>
      <c r="Y26" s="7">
        <v>18.256017</v>
      </c>
      <c r="Z26" s="272">
        <f t="shared" si="2"/>
        <v>92.167017000000001</v>
      </c>
      <c r="AA26" s="276">
        <v>79.802999999999997</v>
      </c>
      <c r="AB26" s="7">
        <v>19.711340999999997</v>
      </c>
      <c r="AC26" s="272">
        <f t="shared" si="3"/>
        <v>99.514341000000002</v>
      </c>
    </row>
    <row r="27" spans="1:29" ht="15.95">
      <c r="A27" s="6" t="s">
        <v>39</v>
      </c>
      <c r="B27" s="49">
        <v>49.883000000000003</v>
      </c>
      <c r="C27" s="49">
        <f t="shared" si="0"/>
        <v>12.520633</v>
      </c>
      <c r="D27" s="49">
        <f t="shared" si="4"/>
        <v>62.403632999999999</v>
      </c>
      <c r="F27" s="270">
        <f>'[1]7. unemployed (thousands)'!V23</f>
        <v>64.707999999999998</v>
      </c>
      <c r="G27" s="271">
        <f t="shared" si="1"/>
        <v>16.629956</v>
      </c>
      <c r="H27" s="272">
        <f t="shared" si="5"/>
        <v>81.337955999999991</v>
      </c>
      <c r="I27" s="270">
        <v>57.906999999999996</v>
      </c>
      <c r="J27" s="271">
        <v>14.997912999999999</v>
      </c>
      <c r="K27" s="272">
        <v>72.904912999999993</v>
      </c>
      <c r="L27" s="273">
        <v>62.734999999999999</v>
      </c>
      <c r="M27" s="271">
        <v>14.665482000000001</v>
      </c>
      <c r="N27" s="272">
        <v>77.338481999999999</v>
      </c>
      <c r="O27" s="273">
        <v>59.412999999999997</v>
      </c>
      <c r="P27" s="274">
        <v>13.938839393939393</v>
      </c>
      <c r="Q27" s="275">
        <v>73.351839393939386</v>
      </c>
      <c r="R27" s="273">
        <v>55.445</v>
      </c>
      <c r="S27" s="271">
        <v>12.64146</v>
      </c>
      <c r="T27" s="275">
        <v>68.086460000000002</v>
      </c>
      <c r="U27" s="273">
        <v>50.859000000000002</v>
      </c>
      <c r="V27" s="271">
        <v>13.885422992762161</v>
      </c>
      <c r="W27" s="275">
        <v>64.744422992762168</v>
      </c>
      <c r="X27" s="276">
        <v>46.771000000000001</v>
      </c>
      <c r="Y27" s="7">
        <v>11.552436999999999</v>
      </c>
      <c r="Z27" s="272">
        <f t="shared" si="2"/>
        <v>58.323436999999998</v>
      </c>
      <c r="AA27" s="276">
        <v>43.875</v>
      </c>
      <c r="AB27" s="7">
        <v>10.837125</v>
      </c>
      <c r="AC27" s="272">
        <f t="shared" si="3"/>
        <v>54.712125</v>
      </c>
    </row>
    <row r="28" spans="1:29" ht="15.95">
      <c r="A28" s="6" t="s">
        <v>40</v>
      </c>
      <c r="B28" s="49">
        <v>47.558</v>
      </c>
      <c r="C28" s="49">
        <f t="shared" si="0"/>
        <v>11.937058</v>
      </c>
      <c r="D28" s="49">
        <f t="shared" si="4"/>
        <v>59.495058</v>
      </c>
      <c r="F28" s="270">
        <f>'[1]7. unemployed (thousands)'!V24</f>
        <v>58.441000000000003</v>
      </c>
      <c r="G28" s="271">
        <f t="shared" si="1"/>
        <v>15.019337</v>
      </c>
      <c r="H28" s="272">
        <f t="shared" si="5"/>
        <v>73.46033700000001</v>
      </c>
      <c r="I28" s="270">
        <v>49.795999999999999</v>
      </c>
      <c r="J28" s="271">
        <v>12.897164</v>
      </c>
      <c r="K28" s="272">
        <v>62.693163999999996</v>
      </c>
      <c r="L28" s="273">
        <v>38.997</v>
      </c>
      <c r="M28" s="271">
        <v>9.1381680000000003</v>
      </c>
      <c r="N28" s="272">
        <v>48.190168</v>
      </c>
      <c r="O28" s="273">
        <v>37.573</v>
      </c>
      <c r="P28" s="274">
        <v>8.8149733652312605</v>
      </c>
      <c r="Q28" s="275">
        <v>46.387973365231261</v>
      </c>
      <c r="R28" s="273">
        <v>36.787999999999997</v>
      </c>
      <c r="S28" s="271">
        <v>8.3876639999999991</v>
      </c>
      <c r="T28" s="275">
        <v>45.175663999999998</v>
      </c>
      <c r="U28" s="273">
        <v>35.374000000000002</v>
      </c>
      <c r="V28" s="271">
        <v>9.65773910116142</v>
      </c>
      <c r="W28" s="275">
        <v>45.031739101161421</v>
      </c>
      <c r="X28" s="276">
        <v>35.359000000000002</v>
      </c>
      <c r="Y28" s="7">
        <v>8.7336729999999996</v>
      </c>
      <c r="Z28" s="272">
        <f t="shared" si="2"/>
        <v>44.092673000000005</v>
      </c>
      <c r="AA28" s="276">
        <v>36.036000000000001</v>
      </c>
      <c r="AB28" s="7">
        <v>8.9008920000000007</v>
      </c>
      <c r="AC28" s="272">
        <f t="shared" si="3"/>
        <v>44.936892</v>
      </c>
    </row>
    <row r="29" spans="1:29" ht="15.95">
      <c r="A29" s="6" t="s">
        <v>41</v>
      </c>
      <c r="B29" s="49">
        <v>86.463999999999999</v>
      </c>
      <c r="C29" s="49">
        <f t="shared" si="0"/>
        <v>21.702463999999999</v>
      </c>
      <c r="D29" s="49">
        <f t="shared" si="4"/>
        <v>108.16646399999999</v>
      </c>
      <c r="F29" s="270">
        <f>'[1]7. unemployed (thousands)'!V25</f>
        <v>84.58</v>
      </c>
      <c r="G29" s="271">
        <f t="shared" si="1"/>
        <v>21.73706</v>
      </c>
      <c r="H29" s="272">
        <f t="shared" si="5"/>
        <v>106.31706</v>
      </c>
      <c r="I29" s="270">
        <v>78.816999999999993</v>
      </c>
      <c r="J29" s="271">
        <v>20.413602999999998</v>
      </c>
      <c r="K29" s="272">
        <v>99.230602999999988</v>
      </c>
      <c r="L29" s="273">
        <v>90.745000000000005</v>
      </c>
      <c r="M29" s="271">
        <v>21.211398000000003</v>
      </c>
      <c r="N29" s="272">
        <v>111.85839800000001</v>
      </c>
      <c r="O29" s="273">
        <v>86.399000000000001</v>
      </c>
      <c r="P29" s="274">
        <v>20.270004625199363</v>
      </c>
      <c r="Q29" s="275">
        <v>106.66900462519936</v>
      </c>
      <c r="R29" s="273">
        <v>82.129000000000005</v>
      </c>
      <c r="S29" s="271">
        <v>18.725412000000002</v>
      </c>
      <c r="T29" s="275">
        <v>100.85441200000001</v>
      </c>
      <c r="U29" s="273">
        <v>79.793999999999997</v>
      </c>
      <c r="V29" s="271">
        <v>21.785199124726475</v>
      </c>
      <c r="W29" s="275">
        <v>101.57919912472647</v>
      </c>
      <c r="X29" s="276">
        <v>78.893000000000001</v>
      </c>
      <c r="Y29" s="7">
        <v>19.486571000000001</v>
      </c>
      <c r="Z29" s="272">
        <f t="shared" si="2"/>
        <v>98.379570999999999</v>
      </c>
      <c r="AA29" s="276">
        <v>77.192999999999998</v>
      </c>
      <c r="AB29" s="7">
        <v>19.066670999999999</v>
      </c>
      <c r="AC29" s="272">
        <f t="shared" si="3"/>
        <v>96.259670999999997</v>
      </c>
    </row>
    <row r="30" spans="1:29" ht="15.95">
      <c r="A30" s="6" t="s">
        <v>42</v>
      </c>
      <c r="B30" s="49">
        <v>112.096</v>
      </c>
      <c r="C30" s="49">
        <f t="shared" si="0"/>
        <v>28.136096000000002</v>
      </c>
      <c r="D30" s="49">
        <f t="shared" si="4"/>
        <v>140.23209600000001</v>
      </c>
      <c r="F30" s="270">
        <f>'[1]7. unemployed (thousands)'!V26</f>
        <v>111.607</v>
      </c>
      <c r="G30" s="271">
        <f t="shared" si="1"/>
        <v>28.682998999999999</v>
      </c>
      <c r="H30" s="272">
        <f t="shared" si="5"/>
        <v>140.28999899999999</v>
      </c>
      <c r="I30" s="270">
        <v>98.295000000000002</v>
      </c>
      <c r="J30" s="271">
        <v>25.458405000000003</v>
      </c>
      <c r="K30" s="272">
        <v>123.753405</v>
      </c>
      <c r="L30" s="273">
        <v>89.808000000000007</v>
      </c>
      <c r="M30" s="271">
        <v>21.018816000000001</v>
      </c>
      <c r="N30" s="272">
        <v>110.842816</v>
      </c>
      <c r="O30" s="273">
        <v>89.296999999999997</v>
      </c>
      <c r="P30" s="274">
        <v>20.949902232854864</v>
      </c>
      <c r="Q30" s="275">
        <v>110.24690223285486</v>
      </c>
      <c r="R30" s="273">
        <v>87.8</v>
      </c>
      <c r="S30" s="271">
        <v>20.0184</v>
      </c>
      <c r="T30" s="275">
        <v>107.8184</v>
      </c>
      <c r="U30" s="273">
        <v>86.777000000000001</v>
      </c>
      <c r="V30" s="271">
        <v>23.691683891600739</v>
      </c>
      <c r="W30" s="275">
        <v>110.46868389160073</v>
      </c>
      <c r="X30" s="276">
        <v>83.483000000000004</v>
      </c>
      <c r="Y30" s="7">
        <v>20.620301000000001</v>
      </c>
      <c r="Z30" s="272">
        <f t="shared" si="2"/>
        <v>104.103301</v>
      </c>
      <c r="AA30" s="276">
        <v>79.795000000000002</v>
      </c>
      <c r="AB30" s="7">
        <v>19.709365000000002</v>
      </c>
      <c r="AC30" s="272">
        <f t="shared" si="3"/>
        <v>99.504365000000007</v>
      </c>
    </row>
    <row r="31" spans="1:29" ht="15.95">
      <c r="A31" s="6" t="s">
        <v>43</v>
      </c>
      <c r="B31" s="49">
        <v>21.619</v>
      </c>
      <c r="C31" s="49">
        <f t="shared" si="0"/>
        <v>5.4263690000000002</v>
      </c>
      <c r="D31" s="49">
        <f t="shared" si="4"/>
        <v>27.045369000000001</v>
      </c>
      <c r="F31" s="270">
        <f>'[1]7. unemployed (thousands)'!V27</f>
        <v>33.06</v>
      </c>
      <c r="G31" s="271">
        <f t="shared" si="1"/>
        <v>8.4964200000000005</v>
      </c>
      <c r="H31" s="272">
        <f t="shared" si="5"/>
        <v>41.556420000000003</v>
      </c>
      <c r="I31" s="270">
        <v>31.806000000000001</v>
      </c>
      <c r="J31" s="271">
        <v>8.2377540000000007</v>
      </c>
      <c r="K31" s="272">
        <v>40.043754</v>
      </c>
      <c r="L31" s="273">
        <v>28.181000000000001</v>
      </c>
      <c r="M31" s="271">
        <v>6.5971620000000009</v>
      </c>
      <c r="N31" s="272">
        <v>34.790162000000002</v>
      </c>
      <c r="O31" s="273">
        <v>26.88</v>
      </c>
      <c r="P31" s="274">
        <v>6.3062966507177025</v>
      </c>
      <c r="Q31" s="275">
        <v>33.186296650717701</v>
      </c>
      <c r="R31" s="273">
        <v>24.786999999999999</v>
      </c>
      <c r="S31" s="271">
        <v>5.6514360000000003</v>
      </c>
      <c r="T31" s="275">
        <v>30.438435999999999</v>
      </c>
      <c r="U31" s="273">
        <v>22.638999999999999</v>
      </c>
      <c r="V31" s="271">
        <v>6.1808547382595513</v>
      </c>
      <c r="W31" s="275">
        <v>28.819854738259551</v>
      </c>
      <c r="X31" s="276">
        <v>21.536999999999999</v>
      </c>
      <c r="Y31" s="7">
        <v>5.3196389999999996</v>
      </c>
      <c r="Z31" s="272">
        <f t="shared" si="2"/>
        <v>26.856638999999998</v>
      </c>
      <c r="AA31" s="276">
        <v>20.689</v>
      </c>
      <c r="AB31" s="7">
        <v>5.1101830000000001</v>
      </c>
      <c r="AC31" s="272">
        <f t="shared" si="3"/>
        <v>25.799182999999999</v>
      </c>
    </row>
    <row r="32" spans="1:29" ht="15.95">
      <c r="A32" s="6" t="s">
        <v>44</v>
      </c>
      <c r="B32" s="49">
        <v>114.20399999999999</v>
      </c>
      <c r="C32" s="49">
        <f t="shared" si="0"/>
        <v>28.665203999999999</v>
      </c>
      <c r="D32" s="49">
        <f t="shared" si="4"/>
        <v>142.869204</v>
      </c>
      <c r="F32" s="270">
        <f>'[1]7. unemployed (thousands)'!V28</f>
        <v>178.43299999999999</v>
      </c>
      <c r="G32" s="271">
        <f t="shared" si="1"/>
        <v>45.857281</v>
      </c>
      <c r="H32" s="272">
        <f t="shared" si="5"/>
        <v>224.29028099999999</v>
      </c>
      <c r="I32" s="270">
        <v>156.47300000000001</v>
      </c>
      <c r="J32" s="271">
        <v>40.526507000000002</v>
      </c>
      <c r="K32" s="272">
        <v>196.99950700000002</v>
      </c>
      <c r="L32" s="273">
        <v>171.25299999999999</v>
      </c>
      <c r="M32" s="271">
        <v>40.037868000000003</v>
      </c>
      <c r="N32" s="272">
        <v>211.13986800000001</v>
      </c>
      <c r="O32" s="273">
        <v>159.00200000000001</v>
      </c>
      <c r="P32" s="274">
        <v>37.303340031897925</v>
      </c>
      <c r="Q32" s="275">
        <v>196.30534003189794</v>
      </c>
      <c r="R32" s="273">
        <v>148.22399999999999</v>
      </c>
      <c r="S32" s="271">
        <v>33.795071999999998</v>
      </c>
      <c r="T32" s="275">
        <v>182.01907199999999</v>
      </c>
      <c r="U32" s="273">
        <v>133.72399999999999</v>
      </c>
      <c r="V32" s="271">
        <v>36.509060427537449</v>
      </c>
      <c r="W32" s="275">
        <v>170.23306042753745</v>
      </c>
      <c r="X32" s="276">
        <v>127.512</v>
      </c>
      <c r="Y32" s="7">
        <v>31.495463999999998</v>
      </c>
      <c r="Z32" s="272">
        <f t="shared" si="2"/>
        <v>159.007464</v>
      </c>
      <c r="AA32" s="276">
        <v>130.114</v>
      </c>
      <c r="AB32" s="7">
        <v>32.138158000000004</v>
      </c>
      <c r="AC32" s="272">
        <f t="shared" si="3"/>
        <v>162.25215800000001</v>
      </c>
    </row>
    <row r="33" spans="1:29" ht="15.95">
      <c r="A33" s="6" t="s">
        <v>45</v>
      </c>
      <c r="B33" s="49">
        <v>104.60599999999999</v>
      </c>
      <c r="C33" s="49">
        <f t="shared" si="0"/>
        <v>26.256105999999999</v>
      </c>
      <c r="D33" s="49">
        <f t="shared" si="4"/>
        <v>130.86210599999998</v>
      </c>
      <c r="F33" s="270">
        <f>'[1]7. unemployed (thousands)'!V29</f>
        <v>196.935</v>
      </c>
      <c r="G33" s="271">
        <f t="shared" si="1"/>
        <v>50.612295000000003</v>
      </c>
      <c r="H33" s="272">
        <f t="shared" si="5"/>
        <v>247.54729500000002</v>
      </c>
      <c r="I33" s="270">
        <v>145.09299999999999</v>
      </c>
      <c r="J33" s="271">
        <v>37.579087000000001</v>
      </c>
      <c r="K33" s="272">
        <v>182.67208699999998</v>
      </c>
      <c r="L33" s="273">
        <v>180.304</v>
      </c>
      <c r="M33" s="271">
        <v>42.221322000000001</v>
      </c>
      <c r="N33" s="272">
        <v>222.65432199999998</v>
      </c>
      <c r="O33" s="273">
        <v>175.91499999999999</v>
      </c>
      <c r="P33" s="274">
        <v>41.271286283891541</v>
      </c>
      <c r="Q33" s="275">
        <v>217.18628628389155</v>
      </c>
      <c r="R33" s="273">
        <v>160.60900000000001</v>
      </c>
      <c r="S33" s="271">
        <v>36.618852000000004</v>
      </c>
      <c r="T33" s="275">
        <v>197.22785200000001</v>
      </c>
      <c r="U33" s="273">
        <v>154.072</v>
      </c>
      <c r="V33" s="271">
        <v>42.06443090388823</v>
      </c>
      <c r="W33" s="275">
        <v>196.13643090388823</v>
      </c>
      <c r="X33" s="276">
        <v>146.20099999999999</v>
      </c>
      <c r="Y33" s="7">
        <v>36.111646999999998</v>
      </c>
      <c r="Z33" s="272">
        <f t="shared" si="2"/>
        <v>182.312647</v>
      </c>
      <c r="AA33" s="276">
        <v>139.38399999999999</v>
      </c>
      <c r="AB33" s="7">
        <v>34.427847999999997</v>
      </c>
      <c r="AC33" s="272">
        <f t="shared" si="3"/>
        <v>173.811848</v>
      </c>
    </row>
    <row r="34" spans="1:29" ht="15.95">
      <c r="A34" s="6" t="s">
        <v>46</v>
      </c>
      <c r="B34" s="49">
        <v>184.57</v>
      </c>
      <c r="C34" s="49">
        <f t="shared" si="0"/>
        <v>46.327069999999999</v>
      </c>
      <c r="D34" s="49">
        <f t="shared" si="4"/>
        <v>230.89706999999999</v>
      </c>
      <c r="F34" s="270">
        <f>'[1]7. unemployed (thousands)'!V30</f>
        <v>291.3</v>
      </c>
      <c r="G34" s="271">
        <f t="shared" si="1"/>
        <v>74.864100000000008</v>
      </c>
      <c r="H34" s="272">
        <f t="shared" si="5"/>
        <v>366.16410000000002</v>
      </c>
      <c r="I34" s="270">
        <v>265.11500000000001</v>
      </c>
      <c r="J34" s="271">
        <v>68.664785000000009</v>
      </c>
      <c r="K34" s="272">
        <v>333.779785</v>
      </c>
      <c r="L34" s="273">
        <v>233.572</v>
      </c>
      <c r="M34" s="271">
        <v>54.66825</v>
      </c>
      <c r="N34" s="272">
        <v>288.29325</v>
      </c>
      <c r="O34" s="273">
        <v>228.03800000000001</v>
      </c>
      <c r="P34" s="274">
        <v>53.499824242424239</v>
      </c>
      <c r="Q34" s="275">
        <v>281.53782424242422</v>
      </c>
      <c r="R34" s="273">
        <v>214.374</v>
      </c>
      <c r="S34" s="271">
        <v>48.877271999999998</v>
      </c>
      <c r="T34" s="275">
        <v>263.25127199999997</v>
      </c>
      <c r="U34" s="273">
        <v>209.023</v>
      </c>
      <c r="V34" s="271">
        <v>57.067043595354313</v>
      </c>
      <c r="W34" s="275">
        <v>266.0900435953543</v>
      </c>
      <c r="X34" s="276">
        <v>207.27</v>
      </c>
      <c r="Y34" s="7">
        <v>51.195689999999999</v>
      </c>
      <c r="Z34" s="272">
        <f t="shared" si="2"/>
        <v>258.46569</v>
      </c>
      <c r="AA34" s="276">
        <v>207.24199999999999</v>
      </c>
      <c r="AB34" s="7">
        <v>51.188773999999995</v>
      </c>
      <c r="AC34" s="272">
        <f t="shared" si="3"/>
        <v>258.43077399999999</v>
      </c>
    </row>
    <row r="35" spans="1:29" ht="15.95">
      <c r="A35" s="6" t="s">
        <v>47</v>
      </c>
      <c r="B35" s="49">
        <v>103.568</v>
      </c>
      <c r="C35" s="49">
        <f t="shared" si="0"/>
        <v>25.995567999999999</v>
      </c>
      <c r="D35" s="49">
        <f t="shared" si="4"/>
        <v>129.563568</v>
      </c>
      <c r="F35" s="270">
        <f>'[1]7. unemployed (thousands)'!V31</f>
        <v>106.41500000000001</v>
      </c>
      <c r="G35" s="271">
        <f t="shared" si="1"/>
        <v>27.348655000000001</v>
      </c>
      <c r="H35" s="272">
        <f t="shared" si="5"/>
        <v>133.763655</v>
      </c>
      <c r="I35" s="270">
        <v>93.906000000000006</v>
      </c>
      <c r="J35" s="271">
        <v>24.321654000000002</v>
      </c>
      <c r="K35" s="272">
        <v>118.227654</v>
      </c>
      <c r="L35" s="273">
        <v>88.808000000000007</v>
      </c>
      <c r="M35" s="271">
        <v>20.782008000000001</v>
      </c>
      <c r="N35" s="272">
        <v>109.594008</v>
      </c>
      <c r="O35" s="273">
        <v>82.855000000000004</v>
      </c>
      <c r="P35" s="274">
        <v>19.438549441786282</v>
      </c>
      <c r="Q35" s="275">
        <v>102.29354944178628</v>
      </c>
      <c r="R35" s="273">
        <v>75.536000000000001</v>
      </c>
      <c r="S35" s="271">
        <v>17.222208000000002</v>
      </c>
      <c r="T35" s="275">
        <v>92.758207999999996</v>
      </c>
      <c r="U35" s="273">
        <v>67.631</v>
      </c>
      <c r="V35" s="271">
        <v>18.464481063793972</v>
      </c>
      <c r="W35" s="275">
        <v>86.095481063793969</v>
      </c>
      <c r="X35" s="276">
        <v>61.551000000000002</v>
      </c>
      <c r="Y35" s="7">
        <v>15.203097</v>
      </c>
      <c r="Z35" s="272">
        <f t="shared" si="2"/>
        <v>76.754097000000002</v>
      </c>
      <c r="AA35" s="276">
        <v>57.197000000000003</v>
      </c>
      <c r="AB35" s="7">
        <v>14.127659000000001</v>
      </c>
      <c r="AC35" s="272">
        <f t="shared" si="3"/>
        <v>71.324658999999997</v>
      </c>
    </row>
    <row r="36" spans="1:29" ht="15.95">
      <c r="A36" s="6" t="s">
        <v>48</v>
      </c>
      <c r="B36" s="49">
        <v>74.281999999999996</v>
      </c>
      <c r="C36" s="49">
        <f t="shared" si="0"/>
        <v>18.644781999999999</v>
      </c>
      <c r="D36" s="49">
        <f t="shared" si="4"/>
        <v>92.926782000000003</v>
      </c>
      <c r="F36" s="270">
        <f>'[1]7. unemployed (thousands)'!V32</f>
        <v>69.831999999999994</v>
      </c>
      <c r="G36" s="271">
        <f t="shared" si="1"/>
        <v>17.946823999999999</v>
      </c>
      <c r="H36" s="272">
        <f t="shared" si="5"/>
        <v>87.778823999999986</v>
      </c>
      <c r="I36" s="270">
        <v>56.792000000000002</v>
      </c>
      <c r="J36" s="271">
        <v>14.709128000000002</v>
      </c>
      <c r="K36" s="272">
        <v>71.501128000000008</v>
      </c>
      <c r="L36" s="273">
        <v>57.444000000000003</v>
      </c>
      <c r="M36" s="271">
        <v>13.444002000000001</v>
      </c>
      <c r="N36" s="272">
        <v>70.897002000000001</v>
      </c>
      <c r="O36" s="273">
        <v>56.488999999999997</v>
      </c>
      <c r="P36" s="274">
        <v>13.252841945773524</v>
      </c>
      <c r="Q36" s="275">
        <v>69.741841945773515</v>
      </c>
      <c r="R36" s="273">
        <v>52.887</v>
      </c>
      <c r="S36" s="271">
        <v>12.058236000000001</v>
      </c>
      <c r="T36" s="275">
        <v>64.945235999999994</v>
      </c>
      <c r="U36" s="273">
        <v>51.658000000000001</v>
      </c>
      <c r="V36" s="271">
        <v>14.103564383100487</v>
      </c>
      <c r="W36" s="275">
        <v>65.761564383100492</v>
      </c>
      <c r="X36" s="276">
        <v>50.087000000000003</v>
      </c>
      <c r="Y36" s="7">
        <v>12.371489</v>
      </c>
      <c r="Z36" s="272">
        <f t="shared" si="2"/>
        <v>62.458489</v>
      </c>
      <c r="AA36" s="276">
        <v>47.820999999999998</v>
      </c>
      <c r="AB36" s="7">
        <v>11.811786999999999</v>
      </c>
      <c r="AC36" s="272">
        <f t="shared" si="3"/>
        <v>59.632786999999993</v>
      </c>
    </row>
    <row r="37" spans="1:29" ht="15.95">
      <c r="A37" s="6" t="s">
        <v>49</v>
      </c>
      <c r="B37" s="49">
        <v>112.592</v>
      </c>
      <c r="C37" s="49">
        <f t="shared" si="0"/>
        <v>28.260591999999999</v>
      </c>
      <c r="D37" s="49">
        <f t="shared" si="4"/>
        <v>140.85259199999999</v>
      </c>
      <c r="F37" s="270">
        <f>'[1]7. unemployed (thousands)'!V33</f>
        <v>114.556</v>
      </c>
      <c r="G37" s="271">
        <f t="shared" si="1"/>
        <v>29.440892000000002</v>
      </c>
      <c r="H37" s="272">
        <f t="shared" si="5"/>
        <v>143.996892</v>
      </c>
      <c r="I37" s="270">
        <v>101.988</v>
      </c>
      <c r="J37" s="271">
        <v>26.414892000000002</v>
      </c>
      <c r="K37" s="272">
        <v>128.40289200000001</v>
      </c>
      <c r="L37" s="273">
        <v>118.044</v>
      </c>
      <c r="M37" s="271">
        <v>27.624168000000004</v>
      </c>
      <c r="N37" s="272">
        <v>145.67616800000002</v>
      </c>
      <c r="O37" s="273">
        <v>114.17400000000001</v>
      </c>
      <c r="P37" s="274">
        <v>26.786276555023925</v>
      </c>
      <c r="Q37" s="275">
        <v>140.96027655502394</v>
      </c>
      <c r="R37" s="273">
        <v>109.747</v>
      </c>
      <c r="S37" s="271">
        <v>25.022316</v>
      </c>
      <c r="T37" s="275">
        <v>134.769316</v>
      </c>
      <c r="U37" s="273">
        <v>103.59399999999999</v>
      </c>
      <c r="V37" s="271">
        <v>28.28302777310217</v>
      </c>
      <c r="W37" s="275">
        <v>131.87702777310216</v>
      </c>
      <c r="X37" s="276">
        <v>96.445999999999998</v>
      </c>
      <c r="Y37" s="7">
        <v>23.822161999999999</v>
      </c>
      <c r="Z37" s="272">
        <f t="shared" si="2"/>
        <v>120.26816199999999</v>
      </c>
      <c r="AA37" s="276">
        <v>84.941999999999993</v>
      </c>
      <c r="AB37" s="7">
        <v>20.980673999999997</v>
      </c>
      <c r="AC37" s="272">
        <f t="shared" si="3"/>
        <v>105.92267399999999</v>
      </c>
    </row>
    <row r="38" spans="1:29" ht="15.95">
      <c r="A38" s="6" t="s">
        <v>50</v>
      </c>
      <c r="B38" s="49">
        <v>20.225999999999999</v>
      </c>
      <c r="C38" s="49">
        <f t="shared" si="0"/>
        <v>5.0767259999999998</v>
      </c>
      <c r="D38" s="49">
        <f t="shared" si="4"/>
        <v>25.302726</v>
      </c>
      <c r="F38" s="270">
        <f>'[1]7. unemployed (thousands)'!V34</f>
        <v>16.908000000000001</v>
      </c>
      <c r="G38" s="271">
        <f t="shared" si="1"/>
        <v>4.3453560000000007</v>
      </c>
      <c r="H38" s="272">
        <f t="shared" si="5"/>
        <v>21.253356000000004</v>
      </c>
      <c r="I38" s="270">
        <v>13.689</v>
      </c>
      <c r="J38" s="271">
        <v>3.5454509999999999</v>
      </c>
      <c r="K38" s="272">
        <v>17.234451</v>
      </c>
      <c r="L38" s="273">
        <v>15.218999999999999</v>
      </c>
      <c r="M38" s="271">
        <v>3.5633520000000001</v>
      </c>
      <c r="N38" s="272">
        <v>18.791352</v>
      </c>
      <c r="O38" s="273">
        <v>14.273</v>
      </c>
      <c r="P38" s="274">
        <v>3.3485778309409886</v>
      </c>
      <c r="Q38" s="275">
        <v>17.621577830940989</v>
      </c>
      <c r="R38" s="273">
        <v>13.106</v>
      </c>
      <c r="S38" s="271">
        <v>2.9881679999999999</v>
      </c>
      <c r="T38" s="275">
        <v>16.094168</v>
      </c>
      <c r="U38" s="273">
        <v>13.132999999999999</v>
      </c>
      <c r="V38" s="271">
        <v>3.5855455310553777</v>
      </c>
      <c r="W38" s="275">
        <v>16.718545531055376</v>
      </c>
      <c r="X38" s="276">
        <v>13.739000000000001</v>
      </c>
      <c r="Y38" s="7">
        <v>3.3935330000000001</v>
      </c>
      <c r="Z38" s="272">
        <f t="shared" si="2"/>
        <v>17.132533000000002</v>
      </c>
      <c r="AA38" s="276">
        <v>14.425000000000001</v>
      </c>
      <c r="AB38" s="7">
        <v>3.5629750000000002</v>
      </c>
      <c r="AC38" s="272">
        <f t="shared" si="3"/>
        <v>17.987975000000002</v>
      </c>
    </row>
    <row r="39" spans="1:29" ht="15.95">
      <c r="A39" s="6" t="s">
        <v>51</v>
      </c>
      <c r="B39" s="49">
        <v>31.338000000000001</v>
      </c>
      <c r="C39" s="49">
        <f t="shared" si="0"/>
        <v>7.8658380000000001</v>
      </c>
      <c r="D39" s="49">
        <f t="shared" si="4"/>
        <v>39.203838000000005</v>
      </c>
      <c r="F39" s="270">
        <f>'[1]7. unemployed (thousands)'!V35</f>
        <v>19.341999999999999</v>
      </c>
      <c r="G39" s="271">
        <f t="shared" si="1"/>
        <v>4.9708939999999995</v>
      </c>
      <c r="H39" s="272">
        <f t="shared" si="5"/>
        <v>24.312894</v>
      </c>
      <c r="I39" s="270">
        <v>17.128</v>
      </c>
      <c r="J39" s="271">
        <v>4.4361519999999999</v>
      </c>
      <c r="K39" s="272">
        <v>21.564152</v>
      </c>
      <c r="L39" s="273">
        <v>23.535</v>
      </c>
      <c r="M39" s="271">
        <v>5.5050840000000001</v>
      </c>
      <c r="N39" s="272">
        <v>29.031084</v>
      </c>
      <c r="O39" s="273">
        <v>22.3</v>
      </c>
      <c r="P39" s="274">
        <v>5.2317862838915472</v>
      </c>
      <c r="Q39" s="275">
        <v>27.531786283891549</v>
      </c>
      <c r="R39" s="273">
        <v>21.068000000000001</v>
      </c>
      <c r="S39" s="271">
        <v>4.8035040000000002</v>
      </c>
      <c r="T39" s="275">
        <v>25.871504000000002</v>
      </c>
      <c r="U39" s="273">
        <v>20.414000000000001</v>
      </c>
      <c r="V39" s="271">
        <v>5.5733896650395556</v>
      </c>
      <c r="W39" s="275">
        <v>25.987389665039558</v>
      </c>
      <c r="X39" s="276">
        <v>19.916</v>
      </c>
      <c r="Y39" s="7">
        <v>4.9192520000000002</v>
      </c>
      <c r="Z39" s="272">
        <f t="shared" si="2"/>
        <v>24.835252000000001</v>
      </c>
      <c r="AA39" s="276">
        <v>20.123999999999999</v>
      </c>
      <c r="AB39" s="7">
        <v>4.9706279999999996</v>
      </c>
      <c r="AC39" s="272">
        <f t="shared" si="3"/>
        <v>25.094628</v>
      </c>
    </row>
    <row r="40" spans="1:29" ht="15.95">
      <c r="A40" s="6" t="s">
        <v>52</v>
      </c>
      <c r="B40" s="49">
        <v>59.795000000000002</v>
      </c>
      <c r="C40" s="49">
        <f t="shared" si="0"/>
        <v>15.008545</v>
      </c>
      <c r="D40" s="49">
        <f t="shared" si="4"/>
        <v>74.803545</v>
      </c>
      <c r="F40" s="270">
        <f>'[1]7. unemployed (thousands)'!V36</f>
        <v>112.764</v>
      </c>
      <c r="G40" s="271">
        <f t="shared" si="1"/>
        <v>28.980347999999999</v>
      </c>
      <c r="H40" s="272">
        <f t="shared" si="5"/>
        <v>141.744348</v>
      </c>
      <c r="I40" s="270">
        <v>99.409000000000006</v>
      </c>
      <c r="J40" s="271">
        <v>25.746931000000004</v>
      </c>
      <c r="K40" s="272">
        <v>125.15593100000001</v>
      </c>
      <c r="L40" s="273">
        <v>77.051000000000002</v>
      </c>
      <c r="M40" s="271">
        <v>18.030168000000003</v>
      </c>
      <c r="N40" s="272">
        <v>95.08216800000001</v>
      </c>
      <c r="O40" s="273">
        <v>76.194000000000003</v>
      </c>
      <c r="P40" s="274">
        <v>17.875817224880382</v>
      </c>
      <c r="Q40" s="275">
        <v>94.069817224880381</v>
      </c>
      <c r="R40" s="273">
        <v>75.555000000000007</v>
      </c>
      <c r="S40" s="271">
        <v>17.226540000000004</v>
      </c>
      <c r="T40" s="275">
        <v>92.781540000000007</v>
      </c>
      <c r="U40" s="273">
        <v>75.566000000000003</v>
      </c>
      <c r="V40" s="271">
        <v>20.630878976603267</v>
      </c>
      <c r="W40" s="275">
        <v>96.196878976603273</v>
      </c>
      <c r="X40" s="276">
        <v>74.171000000000006</v>
      </c>
      <c r="Y40" s="7">
        <v>18.320237000000002</v>
      </c>
      <c r="Z40" s="272">
        <f t="shared" si="2"/>
        <v>92.491237000000012</v>
      </c>
      <c r="AA40" s="276">
        <v>70.974000000000004</v>
      </c>
      <c r="AB40" s="7">
        <v>17.530578000000002</v>
      </c>
      <c r="AC40" s="272">
        <f t="shared" si="3"/>
        <v>88.504578000000009</v>
      </c>
    </row>
    <row r="41" spans="1:29" ht="15.95">
      <c r="A41" s="6" t="s">
        <v>53</v>
      </c>
      <c r="B41" s="49">
        <v>20.167000000000002</v>
      </c>
      <c r="C41" s="49">
        <f t="shared" si="0"/>
        <v>5.0619170000000002</v>
      </c>
      <c r="D41" s="49">
        <f t="shared" si="4"/>
        <v>25.228917000000003</v>
      </c>
      <c r="F41" s="270">
        <f>'[1]7. unemployed (thousands)'!V37</f>
        <v>21.356999999999999</v>
      </c>
      <c r="G41" s="271">
        <f t="shared" si="1"/>
        <v>5.4887490000000003</v>
      </c>
      <c r="H41" s="272">
        <f t="shared" si="5"/>
        <v>26.845748999999998</v>
      </c>
      <c r="I41" s="270">
        <v>19.561</v>
      </c>
      <c r="J41" s="271">
        <v>5.0662989999999999</v>
      </c>
      <c r="K41" s="272">
        <v>24.627299000000001</v>
      </c>
      <c r="L41" s="273">
        <v>22.154</v>
      </c>
      <c r="M41" s="271">
        <v>5.185206</v>
      </c>
      <c r="N41" s="272">
        <v>27.344206</v>
      </c>
      <c r="O41" s="273">
        <v>20.475999999999999</v>
      </c>
      <c r="P41" s="274">
        <v>4.8038590111642741</v>
      </c>
      <c r="Q41" s="275">
        <v>25.279859011164273</v>
      </c>
      <c r="R41" s="273">
        <v>18.588999999999999</v>
      </c>
      <c r="S41" s="271">
        <v>4.2382919999999995</v>
      </c>
      <c r="T41" s="275">
        <v>22.827292</v>
      </c>
      <c r="U41" s="273">
        <v>17.501999999999999</v>
      </c>
      <c r="V41" s="271">
        <v>4.7783612186500584</v>
      </c>
      <c r="W41" s="275">
        <v>22.280361218650057</v>
      </c>
      <c r="X41" s="276">
        <v>16.28</v>
      </c>
      <c r="Y41" s="7">
        <v>4.0211600000000001</v>
      </c>
      <c r="Z41" s="272">
        <f t="shared" si="2"/>
        <v>20.301160000000003</v>
      </c>
      <c r="AA41" s="276">
        <v>15.542999999999999</v>
      </c>
      <c r="AB41" s="7">
        <v>3.8391209999999996</v>
      </c>
      <c r="AC41" s="272">
        <f t="shared" si="3"/>
        <v>19.382120999999998</v>
      </c>
    </row>
    <row r="42" spans="1:29" ht="15.95">
      <c r="A42" s="6" t="s">
        <v>54</v>
      </c>
      <c r="B42" s="49">
        <v>170.184</v>
      </c>
      <c r="C42" s="49">
        <f t="shared" si="0"/>
        <v>42.716183999999998</v>
      </c>
      <c r="D42" s="49">
        <f t="shared" si="4"/>
        <v>212.900184</v>
      </c>
      <c r="F42" s="270">
        <f>'[1]7. unemployed (thousands)'!V38</f>
        <v>308.73500000000001</v>
      </c>
      <c r="G42" s="271">
        <f t="shared" si="1"/>
        <v>79.344895000000008</v>
      </c>
      <c r="H42" s="272">
        <f t="shared" si="5"/>
        <v>388.07989500000002</v>
      </c>
      <c r="I42" s="270">
        <v>280.21100000000001</v>
      </c>
      <c r="J42" s="271">
        <v>72.574649000000008</v>
      </c>
      <c r="K42" s="272">
        <v>352.78564900000003</v>
      </c>
      <c r="L42" s="273">
        <v>238.29900000000001</v>
      </c>
      <c r="M42" s="271">
        <v>55.963908000000004</v>
      </c>
      <c r="N42" s="272">
        <v>295.12590799999998</v>
      </c>
      <c r="O42" s="273">
        <v>214.38</v>
      </c>
      <c r="P42" s="274">
        <v>50.295531100478463</v>
      </c>
      <c r="Q42" s="275">
        <v>264.67553110047845</v>
      </c>
      <c r="R42" s="273">
        <v>193.27</v>
      </c>
      <c r="S42" s="271">
        <v>44.065560000000005</v>
      </c>
      <c r="T42" s="275">
        <v>237.33556000000002</v>
      </c>
      <c r="U42" s="273">
        <v>190.48400000000001</v>
      </c>
      <c r="V42" s="271">
        <v>52.005562699882177</v>
      </c>
      <c r="W42" s="275">
        <v>242.48956269988219</v>
      </c>
      <c r="X42" s="276">
        <v>181.72399999999999</v>
      </c>
      <c r="Y42" s="7">
        <v>44.885827999999997</v>
      </c>
      <c r="Z42" s="272">
        <f t="shared" si="2"/>
        <v>226.60982799999999</v>
      </c>
      <c r="AA42" s="276">
        <v>180.983</v>
      </c>
      <c r="AB42" s="7">
        <v>44.702801000000001</v>
      </c>
      <c r="AC42" s="272">
        <f t="shared" si="3"/>
        <v>225.685801</v>
      </c>
    </row>
    <row r="43" spans="1:29" ht="15.95">
      <c r="A43" s="6" t="s">
        <v>55</v>
      </c>
      <c r="B43" s="49">
        <v>50.856000000000002</v>
      </c>
      <c r="C43" s="49">
        <f t="shared" si="0"/>
        <v>12.764856</v>
      </c>
      <c r="D43" s="49">
        <f t="shared" si="4"/>
        <v>63.620856000000003</v>
      </c>
      <c r="F43" s="270">
        <f>'[1]7. unemployed (thousands)'!V39</f>
        <v>61.938000000000002</v>
      </c>
      <c r="G43" s="271">
        <f t="shared" si="1"/>
        <v>15.918066000000001</v>
      </c>
      <c r="H43" s="272">
        <f t="shared" si="5"/>
        <v>77.856065999999998</v>
      </c>
      <c r="I43" s="270">
        <v>55.64</v>
      </c>
      <c r="J43" s="271">
        <v>14.41076</v>
      </c>
      <c r="K43" s="272">
        <v>70.050759999999997</v>
      </c>
      <c r="L43" s="273">
        <v>55.435000000000002</v>
      </c>
      <c r="M43" s="271">
        <v>12.993084000000001</v>
      </c>
      <c r="N43" s="272">
        <v>68.519084000000007</v>
      </c>
      <c r="O43" s="273">
        <v>53.219000000000001</v>
      </c>
      <c r="P43" s="274">
        <v>12.485669696969696</v>
      </c>
      <c r="Q43" s="275">
        <v>65.704669696969702</v>
      </c>
      <c r="R43" s="273">
        <v>50.411999999999999</v>
      </c>
      <c r="S43" s="271">
        <v>11.493936</v>
      </c>
      <c r="T43" s="275">
        <v>61.905935999999997</v>
      </c>
      <c r="U43" s="273">
        <v>50.167999999999999</v>
      </c>
      <c r="V43" s="271">
        <v>13.696767547550916</v>
      </c>
      <c r="W43" s="275">
        <v>63.864767547550912</v>
      </c>
      <c r="X43" s="276">
        <v>48.384999999999998</v>
      </c>
      <c r="Y43" s="7">
        <v>11.951094999999999</v>
      </c>
      <c r="Z43" s="272">
        <f t="shared" si="2"/>
        <v>60.336095</v>
      </c>
      <c r="AA43" s="276">
        <v>46.432000000000002</v>
      </c>
      <c r="AB43" s="7">
        <v>11.468704000000001</v>
      </c>
      <c r="AC43" s="272">
        <f t="shared" si="3"/>
        <v>57.900704000000005</v>
      </c>
    </row>
    <row r="44" spans="1:29" ht="15.95">
      <c r="A44" s="6" t="s">
        <v>56</v>
      </c>
      <c r="B44" s="49">
        <v>367.60599999999999</v>
      </c>
      <c r="C44" s="49">
        <f t="shared" si="0"/>
        <v>92.269105999999994</v>
      </c>
      <c r="D44" s="49">
        <f t="shared" si="4"/>
        <v>459.87510599999996</v>
      </c>
      <c r="F44" s="270">
        <f>'[1]7. unemployed (thousands)'!V40</f>
        <v>639.65800000000002</v>
      </c>
      <c r="G44" s="271">
        <f t="shared" si="1"/>
        <v>164.39210600000001</v>
      </c>
      <c r="H44" s="272">
        <f t="shared" si="5"/>
        <v>804.05010600000003</v>
      </c>
      <c r="I44" s="270">
        <v>572.62599999999998</v>
      </c>
      <c r="J44" s="271">
        <v>148.31013400000001</v>
      </c>
      <c r="K44" s="272">
        <v>720.93613400000004</v>
      </c>
      <c r="L44" s="273">
        <v>498.661</v>
      </c>
      <c r="M44" s="271">
        <v>117.259506</v>
      </c>
      <c r="N44" s="272">
        <v>618.36850600000002</v>
      </c>
      <c r="O44" s="273">
        <v>462.24900000000002</v>
      </c>
      <c r="P44" s="274">
        <v>108.44789138755981</v>
      </c>
      <c r="Q44" s="275">
        <v>570.69689138755984</v>
      </c>
      <c r="R44" s="273">
        <v>431.255</v>
      </c>
      <c r="S44" s="271">
        <v>98.326140000000009</v>
      </c>
      <c r="T44" s="275">
        <v>529.58114</v>
      </c>
      <c r="U44" s="273">
        <v>423.81900000000002</v>
      </c>
      <c r="V44" s="271">
        <v>115.71022016495539</v>
      </c>
      <c r="W44" s="275">
        <v>539.5292201649554</v>
      </c>
      <c r="X44" s="276">
        <v>414.80599999999998</v>
      </c>
      <c r="Y44" s="7">
        <v>102.457082</v>
      </c>
      <c r="Z44" s="272">
        <f t="shared" si="2"/>
        <v>517.26308199999994</v>
      </c>
      <c r="AA44" s="276">
        <v>420.20600000000002</v>
      </c>
      <c r="AB44" s="7">
        <v>103.790882</v>
      </c>
      <c r="AC44" s="272">
        <f t="shared" si="3"/>
        <v>523.99688200000003</v>
      </c>
    </row>
    <row r="45" spans="1:29" ht="15.95">
      <c r="A45" s="6" t="s">
        <v>57</v>
      </c>
      <c r="B45" s="49">
        <v>183.494</v>
      </c>
      <c r="C45" s="49">
        <f t="shared" si="0"/>
        <v>46.056994000000003</v>
      </c>
      <c r="D45" s="49">
        <f t="shared" si="4"/>
        <v>229.550994</v>
      </c>
      <c r="F45" s="270">
        <f>'[1]7. unemployed (thousands)'!V41</f>
        <v>208.126</v>
      </c>
      <c r="G45" s="271">
        <f t="shared" si="1"/>
        <v>53.488382000000001</v>
      </c>
      <c r="H45" s="272">
        <f t="shared" si="5"/>
        <v>261.61438199999998</v>
      </c>
      <c r="I45" s="270">
        <v>188.39099999999999</v>
      </c>
      <c r="J45" s="271">
        <v>48.793269000000002</v>
      </c>
      <c r="K45" s="272">
        <v>237.184269</v>
      </c>
      <c r="L45" s="273">
        <v>197.41499999999999</v>
      </c>
      <c r="M45" s="271">
        <v>46.207746</v>
      </c>
      <c r="N45" s="272">
        <v>243.67674599999998</v>
      </c>
      <c r="O45" s="273">
        <v>187.25800000000001</v>
      </c>
      <c r="P45" s="274">
        <v>43.932459011164276</v>
      </c>
      <c r="Q45" s="275">
        <v>231.19045901116428</v>
      </c>
      <c r="R45" s="273">
        <v>177.303</v>
      </c>
      <c r="S45" s="271">
        <v>40.425083999999998</v>
      </c>
      <c r="T45" s="275">
        <v>217.728084</v>
      </c>
      <c r="U45" s="273">
        <v>173.34800000000001</v>
      </c>
      <c r="V45" s="271">
        <v>47.327126073051673</v>
      </c>
      <c r="W45" s="275">
        <v>220.67512607305167</v>
      </c>
      <c r="X45" s="276">
        <v>170.97</v>
      </c>
      <c r="Y45" s="7">
        <v>42.229590000000002</v>
      </c>
      <c r="Z45" s="272">
        <f t="shared" si="2"/>
        <v>213.19959</v>
      </c>
      <c r="AA45" s="276">
        <v>172.65799999999999</v>
      </c>
      <c r="AB45" s="7">
        <v>42.646525999999994</v>
      </c>
      <c r="AC45" s="272">
        <f t="shared" si="3"/>
        <v>215.30452599999998</v>
      </c>
    </row>
    <row r="46" spans="1:29" ht="15.95">
      <c r="A46" s="6" t="s">
        <v>58</v>
      </c>
      <c r="B46" s="49">
        <v>9.2680000000000007</v>
      </c>
      <c r="C46" s="49">
        <f t="shared" si="0"/>
        <v>2.3262680000000002</v>
      </c>
      <c r="D46" s="49">
        <f t="shared" si="4"/>
        <v>11.594268000000001</v>
      </c>
      <c r="F46" s="270">
        <f>'[1]7. unemployed (thousands)'!V42</f>
        <v>13.316000000000001</v>
      </c>
      <c r="G46" s="271">
        <f t="shared" si="1"/>
        <v>3.4222120000000005</v>
      </c>
      <c r="H46" s="272">
        <f t="shared" si="5"/>
        <v>16.738212000000001</v>
      </c>
      <c r="I46" s="270">
        <v>12.297000000000001</v>
      </c>
      <c r="J46" s="271">
        <v>3.1849230000000004</v>
      </c>
      <c r="K46" s="272">
        <v>15.481923000000002</v>
      </c>
      <c r="L46" s="273">
        <v>12.47</v>
      </c>
      <c r="M46" s="271">
        <v>2.9182140000000003</v>
      </c>
      <c r="N46" s="272">
        <v>15.389214000000001</v>
      </c>
      <c r="O46" s="273">
        <v>12.003</v>
      </c>
      <c r="P46" s="274">
        <v>2.8160148325358851</v>
      </c>
      <c r="Q46" s="275">
        <v>14.819014832535885</v>
      </c>
      <c r="R46" s="273">
        <v>11.683999999999999</v>
      </c>
      <c r="S46" s="271">
        <v>2.6639520000000001</v>
      </c>
      <c r="T46" s="275">
        <v>14.347951999999999</v>
      </c>
      <c r="U46" s="273">
        <v>11.324</v>
      </c>
      <c r="V46" s="271">
        <v>3.0916559501767376</v>
      </c>
      <c r="W46" s="275">
        <v>14.415655950176738</v>
      </c>
      <c r="X46" s="276">
        <v>10.756</v>
      </c>
      <c r="Y46" s="7">
        <v>2.6567319999999999</v>
      </c>
      <c r="Z46" s="272">
        <f t="shared" si="2"/>
        <v>13.412732</v>
      </c>
      <c r="AA46" s="276">
        <v>10.138999999999999</v>
      </c>
      <c r="AB46" s="7">
        <v>2.5043329999999999</v>
      </c>
      <c r="AC46" s="272">
        <f t="shared" si="3"/>
        <v>12.643332999999998</v>
      </c>
    </row>
    <row r="47" spans="1:29" ht="15.95">
      <c r="A47" s="6" t="s">
        <v>59</v>
      </c>
      <c r="B47" s="49">
        <v>279.40300000000002</v>
      </c>
      <c r="C47" s="49">
        <f t="shared" si="0"/>
        <v>70.130153000000007</v>
      </c>
      <c r="D47" s="49">
        <f t="shared" si="4"/>
        <v>349.53315300000003</v>
      </c>
      <c r="F47" s="270">
        <f>'[1]7. unemployed (thousands)'!V43</f>
        <v>289.16300000000001</v>
      </c>
      <c r="G47" s="271">
        <f t="shared" si="1"/>
        <v>74.314891000000003</v>
      </c>
      <c r="H47" s="272">
        <f t="shared" si="5"/>
        <v>363.477891</v>
      </c>
      <c r="I47" s="270">
        <v>256.392</v>
      </c>
      <c r="J47" s="271">
        <v>66.405528000000004</v>
      </c>
      <c r="K47" s="272">
        <v>322.797528</v>
      </c>
      <c r="L47" s="273">
        <v>246.21799999999999</v>
      </c>
      <c r="M47" s="271">
        <v>57.626244</v>
      </c>
      <c r="N47" s="272">
        <v>303.89224400000001</v>
      </c>
      <c r="O47" s="273">
        <v>241.83600000000001</v>
      </c>
      <c r="P47" s="274">
        <v>56.736962679425837</v>
      </c>
      <c r="Q47" s="275">
        <v>298.57296267942587</v>
      </c>
      <c r="R47" s="273">
        <v>236.851</v>
      </c>
      <c r="S47" s="271">
        <v>54.002028000000003</v>
      </c>
      <c r="T47" s="275">
        <v>290.85302799999999</v>
      </c>
      <c r="U47" s="273">
        <v>232.97300000000001</v>
      </c>
      <c r="V47" s="271">
        <v>63.605824945295403</v>
      </c>
      <c r="W47" s="275">
        <v>296.57882494529542</v>
      </c>
      <c r="X47" s="276">
        <v>226.34700000000001</v>
      </c>
      <c r="Y47" s="7">
        <v>55.907709000000004</v>
      </c>
      <c r="Z47" s="272">
        <f t="shared" si="2"/>
        <v>282.25470899999999</v>
      </c>
      <c r="AA47" s="276">
        <v>224.072</v>
      </c>
      <c r="AB47" s="7">
        <v>55.345784000000002</v>
      </c>
      <c r="AC47" s="272">
        <f t="shared" si="3"/>
        <v>279.41778399999998</v>
      </c>
    </row>
    <row r="48" spans="1:29" ht="15.95">
      <c r="A48" s="6" t="s">
        <v>60</v>
      </c>
      <c r="B48" s="49">
        <v>58.142000000000003</v>
      </c>
      <c r="C48" s="49">
        <f t="shared" si="0"/>
        <v>14.593642000000001</v>
      </c>
      <c r="D48" s="49">
        <f t="shared" si="4"/>
        <v>72.735641999999999</v>
      </c>
      <c r="F48" s="270">
        <f>'[1]7. unemployed (thousands)'!V44</f>
        <v>50.442999999999998</v>
      </c>
      <c r="G48" s="271">
        <f t="shared" si="1"/>
        <v>12.963851</v>
      </c>
      <c r="H48" s="272">
        <f t="shared" si="5"/>
        <v>63.406850999999996</v>
      </c>
      <c r="I48" s="270">
        <v>42.758000000000003</v>
      </c>
      <c r="J48" s="271">
        <v>11.074322</v>
      </c>
      <c r="K48" s="272">
        <v>53.832322000000005</v>
      </c>
      <c r="L48" s="273">
        <v>49.606999999999999</v>
      </c>
      <c r="M48" s="271">
        <v>11.602422000000001</v>
      </c>
      <c r="N48" s="272">
        <v>61.185422000000003</v>
      </c>
      <c r="O48" s="273">
        <v>48.947000000000003</v>
      </c>
      <c r="P48" s="274">
        <v>11.483418979266348</v>
      </c>
      <c r="Q48" s="275">
        <v>60.430418979266349</v>
      </c>
      <c r="R48" s="273">
        <v>49.404000000000003</v>
      </c>
      <c r="S48" s="271">
        <v>11.264112000000001</v>
      </c>
      <c r="T48" s="275">
        <v>60.668112000000008</v>
      </c>
      <c r="U48" s="273">
        <v>51.026000000000003</v>
      </c>
      <c r="V48" s="271">
        <v>13.931017000504966</v>
      </c>
      <c r="W48" s="275">
        <v>64.957017000504976</v>
      </c>
      <c r="X48" s="276">
        <v>52.012999999999998</v>
      </c>
      <c r="Y48" s="7">
        <v>12.847211</v>
      </c>
      <c r="Z48" s="272">
        <f t="shared" si="2"/>
        <v>64.860210999999993</v>
      </c>
      <c r="AA48" s="276">
        <v>53.622</v>
      </c>
      <c r="AB48" s="7">
        <v>13.244634</v>
      </c>
      <c r="AC48" s="272">
        <f t="shared" si="3"/>
        <v>66.866634000000005</v>
      </c>
    </row>
    <row r="49" spans="1:29" ht="15.95">
      <c r="A49" s="6" t="s">
        <v>61</v>
      </c>
      <c r="B49" s="49">
        <v>74.355000000000004</v>
      </c>
      <c r="C49" s="49">
        <f t="shared" si="0"/>
        <v>18.663105000000002</v>
      </c>
      <c r="D49" s="49">
        <f t="shared" si="4"/>
        <v>93.018105000000006</v>
      </c>
      <c r="F49" s="270">
        <f>'[1]7. unemployed (thousands)'!V45</f>
        <v>95.611999999999995</v>
      </c>
      <c r="G49" s="271">
        <f t="shared" si="1"/>
        <v>24.572284</v>
      </c>
      <c r="H49" s="272">
        <f t="shared" si="5"/>
        <v>120.18428399999999</v>
      </c>
      <c r="I49" s="270">
        <v>89.349000000000004</v>
      </c>
      <c r="J49" s="271">
        <v>23.141391000000002</v>
      </c>
      <c r="K49" s="272">
        <v>112.490391</v>
      </c>
      <c r="L49" s="273">
        <v>91.903999999999996</v>
      </c>
      <c r="M49" s="271">
        <v>21.765276</v>
      </c>
      <c r="N49" s="272">
        <v>114.779276</v>
      </c>
      <c r="O49" s="273">
        <v>87.808000000000007</v>
      </c>
      <c r="P49" s="274">
        <v>20.600569059011164</v>
      </c>
      <c r="Q49" s="275">
        <v>108.40856905901117</v>
      </c>
      <c r="R49" s="273">
        <v>82.688000000000002</v>
      </c>
      <c r="S49" s="271">
        <v>18.852864</v>
      </c>
      <c r="T49" s="275">
        <v>101.540864</v>
      </c>
      <c r="U49" s="273">
        <v>81.358000000000004</v>
      </c>
      <c r="V49" s="271">
        <v>22.212199293048307</v>
      </c>
      <c r="W49" s="275">
        <v>103.57019929304832</v>
      </c>
      <c r="X49" s="276">
        <v>78.641000000000005</v>
      </c>
      <c r="Y49" s="7">
        <v>19.424327000000002</v>
      </c>
      <c r="Z49" s="272">
        <f t="shared" si="2"/>
        <v>98.065327000000011</v>
      </c>
      <c r="AA49" s="276">
        <v>78.447000000000003</v>
      </c>
      <c r="AB49" s="7">
        <v>19.376408999999999</v>
      </c>
      <c r="AC49" s="272">
        <f t="shared" si="3"/>
        <v>97.823408999999998</v>
      </c>
    </row>
    <row r="50" spans="1:29" ht="15.95">
      <c r="A50" s="6" t="s">
        <v>62</v>
      </c>
      <c r="B50" s="49">
        <v>324.05</v>
      </c>
      <c r="C50" s="49">
        <f t="shared" si="0"/>
        <v>81.336550000000003</v>
      </c>
      <c r="D50" s="49">
        <f t="shared" si="4"/>
        <v>405.38655</v>
      </c>
      <c r="F50" s="270">
        <f>'[1]7. unemployed (thousands)'!V46</f>
        <v>377.80799999999999</v>
      </c>
      <c r="G50" s="271">
        <f t="shared" si="1"/>
        <v>97.096655999999996</v>
      </c>
      <c r="H50" s="272">
        <f t="shared" si="5"/>
        <v>474.90465599999999</v>
      </c>
      <c r="I50" s="270">
        <v>337.13299999999998</v>
      </c>
      <c r="J50" s="271">
        <v>87.317447000000001</v>
      </c>
      <c r="K50" s="272">
        <v>424.450447</v>
      </c>
      <c r="L50" s="273">
        <v>341.02300000000002</v>
      </c>
      <c r="M50" s="271">
        <v>79.807806000000014</v>
      </c>
      <c r="N50" s="272">
        <v>420.86680600000005</v>
      </c>
      <c r="O50" s="273">
        <v>327.90600000000001</v>
      </c>
      <c r="P50" s="274">
        <v>76.929780861244012</v>
      </c>
      <c r="Q50" s="275">
        <v>404.83578086124402</v>
      </c>
      <c r="R50" s="273">
        <v>313.01</v>
      </c>
      <c r="S50" s="271">
        <v>71.366280000000003</v>
      </c>
      <c r="T50" s="275">
        <v>384.37628000000001</v>
      </c>
      <c r="U50" s="273">
        <v>308.33600000000001</v>
      </c>
      <c r="V50" s="271">
        <v>84.181281265780171</v>
      </c>
      <c r="W50" s="275">
        <v>392.51728126578018</v>
      </c>
      <c r="X50" s="276">
        <v>297.505</v>
      </c>
      <c r="Y50" s="7">
        <v>73.483734999999996</v>
      </c>
      <c r="Z50" s="272">
        <f t="shared" si="2"/>
        <v>370.98873500000002</v>
      </c>
      <c r="AA50" s="276">
        <v>287.54399999999998</v>
      </c>
      <c r="AB50" s="7">
        <v>71.023367999999991</v>
      </c>
      <c r="AC50" s="272">
        <f t="shared" si="3"/>
        <v>358.56736799999999</v>
      </c>
    </row>
    <row r="51" spans="1:29" ht="15.95">
      <c r="A51" s="6" t="s">
        <v>63</v>
      </c>
      <c r="B51" s="49">
        <v>22.198</v>
      </c>
      <c r="C51" s="49">
        <f t="shared" si="0"/>
        <v>5.5716980000000005</v>
      </c>
      <c r="D51" s="49">
        <f t="shared" si="4"/>
        <v>27.769698000000002</v>
      </c>
      <c r="F51" s="270">
        <f>'[1]7. unemployed (thousands)'!V47</f>
        <v>29.527999999999999</v>
      </c>
      <c r="G51" s="271">
        <f t="shared" si="1"/>
        <v>7.5886959999999997</v>
      </c>
      <c r="H51" s="272">
        <f t="shared" si="5"/>
        <v>37.116695999999997</v>
      </c>
      <c r="I51" s="270">
        <v>26.684000000000001</v>
      </c>
      <c r="J51" s="271">
        <v>6.9111560000000001</v>
      </c>
      <c r="K51" s="272">
        <v>33.595156000000003</v>
      </c>
      <c r="L51" s="273">
        <v>23.989000000000001</v>
      </c>
      <c r="M51" s="271">
        <v>5.6003220000000002</v>
      </c>
      <c r="N51" s="272">
        <v>29.533321999999998</v>
      </c>
      <c r="O51" s="273">
        <v>22.32</v>
      </c>
      <c r="P51" s="274">
        <v>5.236478468899521</v>
      </c>
      <c r="Q51" s="275">
        <v>27.55647846889952</v>
      </c>
      <c r="R51" s="273">
        <v>19.559999999999999</v>
      </c>
      <c r="S51" s="271">
        <v>4.4596799999999996</v>
      </c>
      <c r="T51" s="275">
        <v>24.019679999999997</v>
      </c>
      <c r="U51" s="273">
        <v>18.021000000000001</v>
      </c>
      <c r="V51" s="271">
        <v>4.9200575660663191</v>
      </c>
      <c r="W51" s="275">
        <v>22.94105756606632</v>
      </c>
      <c r="X51" s="276">
        <v>16.492000000000001</v>
      </c>
      <c r="Y51" s="7">
        <v>4.0735239999999999</v>
      </c>
      <c r="Z51" s="272">
        <f t="shared" si="2"/>
        <v>20.565524</v>
      </c>
      <c r="AA51" s="276">
        <v>15.718999999999999</v>
      </c>
      <c r="AB51" s="7">
        <v>3.882593</v>
      </c>
      <c r="AC51" s="272">
        <f t="shared" si="3"/>
        <v>19.601593000000001</v>
      </c>
    </row>
    <row r="52" spans="1:29" ht="15.95">
      <c r="A52" s="6" t="s">
        <v>64</v>
      </c>
      <c r="B52" s="49">
        <v>65.98</v>
      </c>
      <c r="C52" s="49">
        <f t="shared" si="0"/>
        <v>16.560980000000001</v>
      </c>
      <c r="D52" s="49">
        <f t="shared" si="4"/>
        <v>82.540980000000005</v>
      </c>
      <c r="F52" s="270">
        <f>'[1]7. unemployed (thousands)'!V48</f>
        <v>94.322000000000003</v>
      </c>
      <c r="G52" s="271">
        <f t="shared" si="1"/>
        <v>24.240754000000003</v>
      </c>
      <c r="H52" s="272">
        <f t="shared" si="5"/>
        <v>118.56275400000001</v>
      </c>
      <c r="I52" s="270">
        <v>85.09</v>
      </c>
      <c r="J52" s="271">
        <v>22.038310000000003</v>
      </c>
      <c r="K52" s="272">
        <v>107.12831</v>
      </c>
      <c r="L52" s="273">
        <v>82.242000000000004</v>
      </c>
      <c r="M52" s="271">
        <v>19.250478000000001</v>
      </c>
      <c r="N52" s="272">
        <v>101.517478</v>
      </c>
      <c r="O52" s="273">
        <v>82.658000000000001</v>
      </c>
      <c r="P52" s="274">
        <v>19.392331419457733</v>
      </c>
      <c r="Q52" s="275">
        <v>102.05033141945773</v>
      </c>
      <c r="R52" s="273">
        <v>80.772000000000006</v>
      </c>
      <c r="S52" s="271">
        <v>18.416016000000003</v>
      </c>
      <c r="T52" s="275">
        <v>99.188016000000005</v>
      </c>
      <c r="U52" s="273">
        <v>79.176000000000002</v>
      </c>
      <c r="V52" s="271">
        <v>21.616473994277058</v>
      </c>
      <c r="W52" s="275">
        <v>100.79247399427706</v>
      </c>
      <c r="X52" s="276">
        <v>79.162000000000006</v>
      </c>
      <c r="Y52" s="7">
        <v>19.553014000000001</v>
      </c>
      <c r="Z52" s="272">
        <f t="shared" si="2"/>
        <v>98.715014000000011</v>
      </c>
      <c r="AA52" s="276">
        <v>78.100999999999999</v>
      </c>
      <c r="AB52" s="7">
        <v>19.290946999999999</v>
      </c>
      <c r="AC52" s="272">
        <f t="shared" si="3"/>
        <v>97.391947000000002</v>
      </c>
    </row>
    <row r="53" spans="1:29" ht="15.95">
      <c r="A53" s="6" t="s">
        <v>65</v>
      </c>
      <c r="B53" s="49">
        <v>13.503</v>
      </c>
      <c r="C53" s="49">
        <f t="shared" si="0"/>
        <v>3.3892530000000001</v>
      </c>
      <c r="D53" s="49">
        <f t="shared" si="4"/>
        <v>16.892253</v>
      </c>
      <c r="F53" s="270">
        <f>'[1]7. unemployed (thousands)'!V49</f>
        <v>13.347</v>
      </c>
      <c r="G53" s="271">
        <f t="shared" si="1"/>
        <v>3.4301789999999999</v>
      </c>
      <c r="H53" s="272">
        <f t="shared" si="5"/>
        <v>16.777179</v>
      </c>
      <c r="I53" s="270">
        <v>12.173</v>
      </c>
      <c r="J53" s="271">
        <v>3.1528070000000001</v>
      </c>
      <c r="K53" s="272">
        <v>15.325807000000001</v>
      </c>
      <c r="L53" s="273">
        <v>12.968</v>
      </c>
      <c r="M53" s="271">
        <v>3.0347460000000002</v>
      </c>
      <c r="N53" s="272">
        <v>16.003746</v>
      </c>
      <c r="O53" s="273">
        <v>12.404999999999999</v>
      </c>
      <c r="P53" s="274">
        <v>2.910327751196172</v>
      </c>
      <c r="Q53" s="275">
        <v>15.315327751196172</v>
      </c>
      <c r="R53" s="273">
        <v>11.61</v>
      </c>
      <c r="S53" s="271">
        <v>2.6470799999999999</v>
      </c>
      <c r="T53" s="275">
        <v>14.257079999999998</v>
      </c>
      <c r="U53" s="273">
        <v>11.045999999999999</v>
      </c>
      <c r="V53" s="271">
        <v>3.0157569432755427</v>
      </c>
      <c r="W53" s="275">
        <v>14.061756943275542</v>
      </c>
      <c r="X53" s="276">
        <v>10.721</v>
      </c>
      <c r="Y53" s="7">
        <v>2.6480869999999999</v>
      </c>
      <c r="Z53" s="272">
        <f t="shared" si="2"/>
        <v>13.369087</v>
      </c>
      <c r="AA53" s="276">
        <v>10.768000000000001</v>
      </c>
      <c r="AB53" s="7">
        <v>2.6596960000000003</v>
      </c>
      <c r="AC53" s="272">
        <f t="shared" si="3"/>
        <v>13.427696000000001</v>
      </c>
    </row>
    <row r="54" spans="1:29" ht="15.95">
      <c r="A54" s="6" t="s">
        <v>66</v>
      </c>
      <c r="B54" s="49">
        <v>129.90700000000001</v>
      </c>
      <c r="C54" s="49">
        <f t="shared" si="0"/>
        <v>32.606657000000006</v>
      </c>
      <c r="D54" s="49">
        <f t="shared" si="4"/>
        <v>162.51365700000002</v>
      </c>
      <c r="F54" s="270">
        <f>'[1]7. unemployed (thousands)'!V50</f>
        <v>139.81700000000001</v>
      </c>
      <c r="G54" s="271">
        <f t="shared" si="1"/>
        <v>35.932969</v>
      </c>
      <c r="H54" s="272">
        <f t="shared" si="5"/>
        <v>175.74996900000002</v>
      </c>
      <c r="I54" s="270">
        <v>127.34099999999999</v>
      </c>
      <c r="J54" s="271">
        <v>32.981318999999999</v>
      </c>
      <c r="K54" s="272">
        <v>160.32231899999999</v>
      </c>
      <c r="L54" s="273">
        <v>116.748</v>
      </c>
      <c r="M54" s="271">
        <v>27.324882000000002</v>
      </c>
      <c r="N54" s="272">
        <v>144.097882</v>
      </c>
      <c r="O54" s="273">
        <v>113.926</v>
      </c>
      <c r="P54" s="274">
        <v>26.728093460925038</v>
      </c>
      <c r="Q54" s="275">
        <v>140.65409346092503</v>
      </c>
      <c r="R54" s="273">
        <v>109.087</v>
      </c>
      <c r="S54" s="271">
        <v>24.871836000000002</v>
      </c>
      <c r="T54" s="275">
        <v>133.95883600000002</v>
      </c>
      <c r="U54" s="273">
        <v>109.601</v>
      </c>
      <c r="V54" s="271">
        <v>29.923046961790941</v>
      </c>
      <c r="W54" s="275">
        <v>139.52404696179093</v>
      </c>
      <c r="X54" s="276">
        <v>112.018</v>
      </c>
      <c r="Y54" s="7">
        <v>27.668445999999999</v>
      </c>
      <c r="Z54" s="272">
        <f t="shared" si="2"/>
        <v>139.68644599999999</v>
      </c>
      <c r="AA54" s="276">
        <v>113.952</v>
      </c>
      <c r="AB54" s="7">
        <v>28.146144</v>
      </c>
      <c r="AC54" s="272">
        <f t="shared" si="3"/>
        <v>142.09814399999999</v>
      </c>
    </row>
    <row r="55" spans="1:29" ht="15.95">
      <c r="A55" s="6" t="s">
        <v>67</v>
      </c>
      <c r="B55" s="49">
        <v>519.375</v>
      </c>
      <c r="C55" s="49">
        <f t="shared" si="0"/>
        <v>130.363125</v>
      </c>
      <c r="D55" s="49">
        <f t="shared" si="4"/>
        <v>649.73812499999997</v>
      </c>
      <c r="F55" s="270">
        <f>'[1]7. unemployed (thousands)'!V51</f>
        <v>769.95799999999997</v>
      </c>
      <c r="G55" s="271">
        <f t="shared" si="1"/>
        <v>197.87920600000001</v>
      </c>
      <c r="H55" s="272">
        <f t="shared" si="5"/>
        <v>967.83720599999992</v>
      </c>
      <c r="I55" s="270">
        <v>712.82799999999997</v>
      </c>
      <c r="J55" s="271">
        <v>184.62245200000001</v>
      </c>
      <c r="K55" s="272">
        <v>897.45045200000004</v>
      </c>
      <c r="L55" s="273">
        <v>687.99099999999999</v>
      </c>
      <c r="M55" s="271">
        <v>161.03341800000001</v>
      </c>
      <c r="N55" s="272">
        <v>849.210418</v>
      </c>
      <c r="O55" s="273">
        <v>675.34100000000001</v>
      </c>
      <c r="P55" s="274">
        <v>158.44124577352471</v>
      </c>
      <c r="Q55" s="275">
        <v>833.78224577352466</v>
      </c>
      <c r="R55" s="273">
        <v>634.81899999999996</v>
      </c>
      <c r="S55" s="271">
        <v>144.738732</v>
      </c>
      <c r="T55" s="275">
        <v>779.55773199999999</v>
      </c>
      <c r="U55" s="273">
        <v>620.89099999999996</v>
      </c>
      <c r="V55" s="271">
        <v>169.51442551758961</v>
      </c>
      <c r="W55" s="275">
        <v>790.40542551758961</v>
      </c>
      <c r="X55" s="276">
        <v>608.24800000000005</v>
      </c>
      <c r="Y55" s="7">
        <v>150.237256</v>
      </c>
      <c r="Z55" s="272">
        <f t="shared" si="2"/>
        <v>758.48525600000005</v>
      </c>
      <c r="AA55" s="276">
        <v>597.95600000000002</v>
      </c>
      <c r="AB55" s="7">
        <v>147.695132</v>
      </c>
      <c r="AC55" s="272">
        <f t="shared" si="3"/>
        <v>745.65113199999996</v>
      </c>
    </row>
    <row r="56" spans="1:29" ht="15.95">
      <c r="A56" s="6" t="s">
        <v>68</v>
      </c>
      <c r="B56" s="49">
        <v>40.761000000000003</v>
      </c>
      <c r="C56" s="49">
        <f t="shared" si="0"/>
        <v>10.231011000000001</v>
      </c>
      <c r="D56" s="49">
        <f t="shared" si="4"/>
        <v>50.992011000000005</v>
      </c>
      <c r="F56" s="270">
        <f>'[1]7. unemployed (thousands)'!V52</f>
        <v>37.372999999999998</v>
      </c>
      <c r="G56" s="271">
        <f t="shared" si="1"/>
        <v>9.6048609999999996</v>
      </c>
      <c r="H56" s="272">
        <f t="shared" si="5"/>
        <v>46.977860999999997</v>
      </c>
      <c r="I56" s="270">
        <v>31.817</v>
      </c>
      <c r="J56" s="271">
        <v>8.2406030000000001</v>
      </c>
      <c r="K56" s="272">
        <v>40.057603</v>
      </c>
      <c r="L56" s="273">
        <v>37.356999999999999</v>
      </c>
      <c r="M56" s="271">
        <v>8.748324000000002</v>
      </c>
      <c r="N56" s="272">
        <v>46.134324000000007</v>
      </c>
      <c r="O56" s="273">
        <v>35.277000000000001</v>
      </c>
      <c r="P56" s="274">
        <v>8.2763105263157897</v>
      </c>
      <c r="Q56" s="275">
        <v>43.553310526315791</v>
      </c>
      <c r="R56" s="273">
        <v>33.39</v>
      </c>
      <c r="S56" s="271">
        <v>7.6129200000000008</v>
      </c>
      <c r="T56" s="275">
        <v>41.002920000000003</v>
      </c>
      <c r="U56" s="273">
        <v>33.258000000000003</v>
      </c>
      <c r="V56" s="271">
        <v>9.0800329910789426</v>
      </c>
      <c r="W56" s="275">
        <v>42.338032991078947</v>
      </c>
      <c r="X56" s="276">
        <v>34.061</v>
      </c>
      <c r="Y56" s="7">
        <v>8.4130669999999999</v>
      </c>
      <c r="Z56" s="272">
        <f t="shared" si="2"/>
        <v>42.474066999999998</v>
      </c>
      <c r="AA56" s="276">
        <v>34.936</v>
      </c>
      <c r="AB56" s="7">
        <v>8.6291919999999998</v>
      </c>
      <c r="AC56" s="272">
        <f t="shared" si="3"/>
        <v>43.565191999999996</v>
      </c>
    </row>
    <row r="57" spans="1:29" ht="15.95">
      <c r="A57" s="6" t="s">
        <v>69</v>
      </c>
      <c r="B57" s="49">
        <v>8.6170000000000009</v>
      </c>
      <c r="C57" s="49">
        <f t="shared" si="0"/>
        <v>2.1628670000000003</v>
      </c>
      <c r="D57" s="49">
        <f t="shared" si="4"/>
        <v>10.779867000000001</v>
      </c>
      <c r="F57" s="270">
        <f>'[1]7. unemployed (thousands)'!V53</f>
        <v>8.7710000000000008</v>
      </c>
      <c r="G57" s="271">
        <f t="shared" si="1"/>
        <v>2.2541470000000001</v>
      </c>
      <c r="H57" s="272">
        <f t="shared" si="5"/>
        <v>11.025147</v>
      </c>
      <c r="I57" s="270">
        <v>7.9720000000000004</v>
      </c>
      <c r="J57" s="271">
        <v>2.0647480000000002</v>
      </c>
      <c r="K57" s="272">
        <v>10.036748000000001</v>
      </c>
      <c r="L57" s="273">
        <v>9.9429999999999996</v>
      </c>
      <c r="M57" s="271">
        <v>2.3271300000000004</v>
      </c>
      <c r="N57" s="272">
        <v>12.272130000000001</v>
      </c>
      <c r="O57" s="273">
        <v>9.5280000000000005</v>
      </c>
      <c r="P57" s="274">
        <v>2.2353569377990432</v>
      </c>
      <c r="Q57" s="275">
        <v>11.763356937799044</v>
      </c>
      <c r="R57" s="273">
        <v>8.7829999999999995</v>
      </c>
      <c r="S57" s="271">
        <v>2.0025239999999997</v>
      </c>
      <c r="T57" s="275">
        <v>10.785523999999999</v>
      </c>
      <c r="U57" s="273">
        <v>8.2100000000000009</v>
      </c>
      <c r="V57" s="271">
        <v>2.2414778656791787</v>
      </c>
      <c r="W57" s="275">
        <v>10.45147786567918</v>
      </c>
      <c r="X57" s="276">
        <v>7.56</v>
      </c>
      <c r="Y57" s="7">
        <v>1.8673199999999999</v>
      </c>
      <c r="Z57" s="272">
        <f t="shared" si="2"/>
        <v>9.4273199999999999</v>
      </c>
      <c r="AA57" s="276">
        <v>7.2480000000000002</v>
      </c>
      <c r="AB57" s="7">
        <v>1.7902560000000001</v>
      </c>
      <c r="AC57" s="272">
        <f t="shared" si="3"/>
        <v>9.0382560000000005</v>
      </c>
    </row>
    <row r="58" spans="1:29" ht="15.95">
      <c r="A58" s="6" t="s">
        <v>70</v>
      </c>
      <c r="B58" s="49">
        <v>111.53400000000001</v>
      </c>
      <c r="C58" s="49">
        <f t="shared" si="0"/>
        <v>27.995034</v>
      </c>
      <c r="D58" s="49">
        <f t="shared" si="4"/>
        <v>139.529034</v>
      </c>
      <c r="F58" s="270">
        <f>'[1]7. unemployed (thousands)'!V54</f>
        <v>154.126</v>
      </c>
      <c r="G58" s="271">
        <f t="shared" si="1"/>
        <v>39.610382000000001</v>
      </c>
      <c r="H58" s="272">
        <f t="shared" si="5"/>
        <v>193.73638199999999</v>
      </c>
      <c r="I58" s="270">
        <v>136.55699999999999</v>
      </c>
      <c r="J58" s="271">
        <v>35.368262999999999</v>
      </c>
      <c r="K58" s="272">
        <v>171.92526299999997</v>
      </c>
      <c r="L58" s="273">
        <v>139.334</v>
      </c>
      <c r="M58" s="271">
        <v>32.587074000000001</v>
      </c>
      <c r="N58" s="272">
        <v>171.848074</v>
      </c>
      <c r="O58" s="273">
        <v>136.00399999999999</v>
      </c>
      <c r="P58" s="274">
        <v>31.907796491228066</v>
      </c>
      <c r="Q58" s="275">
        <v>167.91179649122805</v>
      </c>
      <c r="R58" s="273">
        <v>131.101</v>
      </c>
      <c r="S58" s="271">
        <v>29.891028000000002</v>
      </c>
      <c r="T58" s="275">
        <v>160.992028</v>
      </c>
      <c r="U58" s="273">
        <v>129.77099999999999</v>
      </c>
      <c r="V58" s="271">
        <v>35.429820232284122</v>
      </c>
      <c r="W58" s="275">
        <v>165.20082023228412</v>
      </c>
      <c r="X58" s="276">
        <v>128.84100000000001</v>
      </c>
      <c r="Y58" s="7">
        <v>31.823727000000002</v>
      </c>
      <c r="Z58" s="272">
        <f t="shared" si="2"/>
        <v>160.664727</v>
      </c>
      <c r="AA58" s="276">
        <v>121.273</v>
      </c>
      <c r="AB58" s="7">
        <v>29.954431</v>
      </c>
      <c r="AC58" s="272">
        <f t="shared" si="3"/>
        <v>151.227431</v>
      </c>
    </row>
    <row r="59" spans="1:29" ht="15.95">
      <c r="A59" s="6" t="s">
        <v>71</v>
      </c>
      <c r="B59" s="49">
        <v>162.67099999999999</v>
      </c>
      <c r="C59" s="49">
        <f t="shared" si="0"/>
        <v>40.830421000000001</v>
      </c>
      <c r="D59" s="49">
        <f t="shared" si="4"/>
        <v>203.50142099999999</v>
      </c>
      <c r="F59" s="270">
        <f>'[1]7. unemployed (thousands)'!V55</f>
        <v>198.08799999999999</v>
      </c>
      <c r="G59" s="271">
        <f t="shared" si="1"/>
        <v>50.908616000000002</v>
      </c>
      <c r="H59" s="272">
        <f t="shared" si="5"/>
        <v>248.99661599999999</v>
      </c>
      <c r="I59" s="270">
        <v>176.857</v>
      </c>
      <c r="J59" s="271">
        <v>45.805962999999998</v>
      </c>
      <c r="K59" s="272">
        <v>222.66296299999999</v>
      </c>
      <c r="L59" s="273">
        <v>173.85900000000001</v>
      </c>
      <c r="M59" s="271">
        <v>40.870908000000007</v>
      </c>
      <c r="N59" s="272">
        <v>215.53290800000002</v>
      </c>
      <c r="O59" s="273">
        <v>170.77099999999999</v>
      </c>
      <c r="P59" s="274">
        <v>40.064456299840508</v>
      </c>
      <c r="Q59" s="275">
        <v>210.8354562998405</v>
      </c>
      <c r="R59" s="273">
        <v>166.226</v>
      </c>
      <c r="S59" s="271">
        <v>37.899528000000004</v>
      </c>
      <c r="T59" s="275">
        <v>204.125528</v>
      </c>
      <c r="U59" s="273">
        <v>163.31299999999999</v>
      </c>
      <c r="V59" s="271">
        <v>44.587390338326877</v>
      </c>
      <c r="W59" s="275">
        <v>207.90039033832687</v>
      </c>
      <c r="X59" s="276">
        <v>158.90199999999999</v>
      </c>
      <c r="Y59" s="7">
        <v>39.248793999999997</v>
      </c>
      <c r="Z59" s="272">
        <f t="shared" si="2"/>
        <v>198.15079399999999</v>
      </c>
      <c r="AA59" s="276">
        <v>155.98699999999999</v>
      </c>
      <c r="AB59" s="7">
        <v>38.528788999999996</v>
      </c>
      <c r="AC59" s="272">
        <f t="shared" si="3"/>
        <v>194.51578899999998</v>
      </c>
    </row>
    <row r="60" spans="1:29" ht="15.95">
      <c r="A60" s="6" t="s">
        <v>72</v>
      </c>
      <c r="B60" s="49">
        <v>41.43</v>
      </c>
      <c r="C60" s="49">
        <f t="shared" si="0"/>
        <v>10.39893</v>
      </c>
      <c r="D60" s="49">
        <f t="shared" si="4"/>
        <v>51.82893</v>
      </c>
      <c r="F60" s="270">
        <f>'[1]7. unemployed (thousands)'!V56</f>
        <v>34.341000000000001</v>
      </c>
      <c r="G60" s="271">
        <f t="shared" si="1"/>
        <v>8.8256370000000004</v>
      </c>
      <c r="H60" s="272">
        <f t="shared" si="5"/>
        <v>43.166637000000001</v>
      </c>
      <c r="I60" s="270">
        <v>28.902999999999999</v>
      </c>
      <c r="J60" s="271">
        <v>7.4858770000000003</v>
      </c>
      <c r="K60" s="272">
        <v>36.388877000000001</v>
      </c>
      <c r="L60" s="273">
        <v>32.197000000000003</v>
      </c>
      <c r="M60" s="271">
        <v>7.5345659999999999</v>
      </c>
      <c r="N60" s="272">
        <v>39.733565999999996</v>
      </c>
      <c r="O60" s="273">
        <v>30.783999999999999</v>
      </c>
      <c r="P60" s="274">
        <v>7.2222111642743219</v>
      </c>
      <c r="Q60" s="275">
        <v>38.006211164274319</v>
      </c>
      <c r="R60" s="273">
        <v>29.065999999999999</v>
      </c>
      <c r="S60" s="271">
        <v>6.6270480000000003</v>
      </c>
      <c r="T60" s="275">
        <v>35.693047999999997</v>
      </c>
      <c r="U60" s="273">
        <v>28.423999999999999</v>
      </c>
      <c r="V60" s="271">
        <v>7.7602639286315434</v>
      </c>
      <c r="W60" s="275">
        <v>36.184263928631545</v>
      </c>
      <c r="X60" s="276">
        <v>27.913</v>
      </c>
      <c r="Y60" s="7">
        <v>6.8945109999999996</v>
      </c>
      <c r="Z60" s="272">
        <f t="shared" si="2"/>
        <v>34.807510999999998</v>
      </c>
      <c r="AA60" s="276">
        <v>28.698</v>
      </c>
      <c r="AB60" s="7">
        <v>7.088406</v>
      </c>
      <c r="AC60" s="272">
        <f t="shared" si="3"/>
        <v>35.786405999999999</v>
      </c>
    </row>
    <row r="61" spans="1:29" ht="15.95">
      <c r="A61" s="6" t="s">
        <v>73</v>
      </c>
      <c r="B61" s="49">
        <v>101.422</v>
      </c>
      <c r="C61" s="49">
        <f t="shared" si="0"/>
        <v>25.456921999999999</v>
      </c>
      <c r="D61" s="49">
        <f t="shared" si="4"/>
        <v>126.87892199999999</v>
      </c>
      <c r="F61" s="270">
        <f>'[1]7. unemployed (thousands)'!V57</f>
        <v>100.56</v>
      </c>
      <c r="G61" s="271">
        <f t="shared" si="1"/>
        <v>25.843920000000001</v>
      </c>
      <c r="H61" s="272">
        <f t="shared" si="5"/>
        <v>126.40392</v>
      </c>
      <c r="I61" s="270">
        <v>86.197000000000003</v>
      </c>
      <c r="J61" s="271">
        <v>22.325023000000002</v>
      </c>
      <c r="K61" s="272">
        <v>108.522023</v>
      </c>
      <c r="L61" s="273">
        <v>93.106999999999999</v>
      </c>
      <c r="M61" s="271">
        <v>21.791484000000004</v>
      </c>
      <c r="N61" s="272">
        <v>114.917484</v>
      </c>
      <c r="O61" s="273">
        <v>90.745000000000005</v>
      </c>
      <c r="P61" s="274">
        <v>21.289616427432218</v>
      </c>
      <c r="Q61" s="275">
        <v>112.03461642743223</v>
      </c>
      <c r="R61" s="273">
        <v>88.516000000000005</v>
      </c>
      <c r="S61" s="271">
        <v>20.181648000000003</v>
      </c>
      <c r="T61" s="275">
        <v>108.69764800000002</v>
      </c>
      <c r="U61" s="273">
        <v>89.247</v>
      </c>
      <c r="V61" s="271">
        <v>24.366038377377546</v>
      </c>
      <c r="W61" s="275">
        <v>113.61303837737755</v>
      </c>
      <c r="X61" s="276">
        <v>89.891999999999996</v>
      </c>
      <c r="Y61" s="7">
        <v>22.203323999999999</v>
      </c>
      <c r="Z61" s="272">
        <f t="shared" si="2"/>
        <v>112.09532399999999</v>
      </c>
      <c r="AA61" s="276">
        <v>91.649000000000001</v>
      </c>
      <c r="AB61" s="7">
        <v>22.637302999999999</v>
      </c>
      <c r="AC61" s="272">
        <f t="shared" si="3"/>
        <v>114.286303</v>
      </c>
    </row>
    <row r="62" spans="1:29" ht="15.95">
      <c r="A62" s="6" t="s">
        <v>74</v>
      </c>
      <c r="B62" s="49">
        <v>14.311</v>
      </c>
      <c r="C62" s="49">
        <f t="shared" si="0"/>
        <v>3.5920610000000002</v>
      </c>
      <c r="D62" s="49">
        <f t="shared" si="4"/>
        <v>17.903061000000001</v>
      </c>
      <c r="F62" s="277">
        <f>'[1]7. unemployed (thousands)'!V58</f>
        <v>12.048</v>
      </c>
      <c r="G62" s="278">
        <f t="shared" si="1"/>
        <v>3.096336</v>
      </c>
      <c r="H62" s="279">
        <f t="shared" si="5"/>
        <v>15.144335999999999</v>
      </c>
      <c r="I62" s="277">
        <v>9.7170000000000005</v>
      </c>
      <c r="J62" s="278">
        <v>2.5167030000000001</v>
      </c>
      <c r="K62" s="279">
        <v>12.233703</v>
      </c>
      <c r="L62" s="280">
        <v>11.039</v>
      </c>
      <c r="M62" s="278">
        <v>2.5849980000000001</v>
      </c>
      <c r="N62" s="279">
        <v>13.631998000000001</v>
      </c>
      <c r="O62" s="280">
        <v>10.6</v>
      </c>
      <c r="P62" s="281">
        <v>2.4868580542264751</v>
      </c>
      <c r="Q62" s="282">
        <v>13.086858054226475</v>
      </c>
      <c r="R62" s="280">
        <v>9.8780000000000001</v>
      </c>
      <c r="S62" s="278">
        <v>2.2521840000000002</v>
      </c>
      <c r="T62" s="282">
        <v>12.130184</v>
      </c>
      <c r="U62" s="280">
        <v>9.5980000000000008</v>
      </c>
      <c r="V62" s="278">
        <v>2.6204268641642821</v>
      </c>
      <c r="W62" s="282">
        <v>12.218426864164282</v>
      </c>
      <c r="X62" s="283">
        <v>9.2279999999999998</v>
      </c>
      <c r="Y62" s="284">
        <v>2.2793160000000001</v>
      </c>
      <c r="Z62" s="285">
        <f t="shared" si="2"/>
        <v>11.507315999999999</v>
      </c>
      <c r="AA62" s="283">
        <v>8.9629999999999992</v>
      </c>
      <c r="AB62" s="284">
        <v>2.2138609999999996</v>
      </c>
      <c r="AC62" s="285">
        <f t="shared" si="3"/>
        <v>11.176860999999999</v>
      </c>
    </row>
  </sheetData>
  <mergeCells count="10">
    <mergeCell ref="L2:S4"/>
    <mergeCell ref="X9:Z9"/>
    <mergeCell ref="AA9:AC9"/>
    <mergeCell ref="B9:D9"/>
    <mergeCell ref="F9:H9"/>
    <mergeCell ref="I9:K9"/>
    <mergeCell ref="L9:N9"/>
    <mergeCell ref="O9:Q9"/>
    <mergeCell ref="R9:T9"/>
    <mergeCell ref="U9:W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9B7DA-4E3E-F048-B7BB-A09FFEFA2C87}">
  <dimension ref="A1:W206"/>
  <sheetViews>
    <sheetView workbookViewId="0">
      <pane xSplit="1" ySplit="6" topLeftCell="H33" activePane="bottomRight" state="frozen"/>
      <selection pane="bottomRight" activeCell="O36" sqref="O36"/>
      <selection pane="bottomLeft" activeCell="A6" sqref="A6"/>
      <selection pane="topRight" activeCell="B1" sqref="B1"/>
    </sheetView>
  </sheetViews>
  <sheetFormatPr defaultColWidth="8.85546875" defaultRowHeight="15"/>
  <cols>
    <col min="1" max="1" width="20.28515625" customWidth="1"/>
    <col min="2" max="5" width="11.85546875" customWidth="1"/>
    <col min="6" max="6" width="15.85546875" customWidth="1"/>
    <col min="7" max="9" width="11.85546875" customWidth="1"/>
    <col min="10" max="10" width="12" customWidth="1"/>
    <col min="11" max="11" width="16.85546875" customWidth="1"/>
    <col min="13" max="13" width="19.140625" customWidth="1"/>
    <col min="14" max="17" width="13" customWidth="1"/>
    <col min="19" max="20" width="9.42578125" bestFit="1" customWidth="1"/>
    <col min="21" max="21" width="9.28515625" bestFit="1" customWidth="1"/>
    <col min="23" max="23" width="9.28515625" bestFit="1" customWidth="1"/>
  </cols>
  <sheetData>
    <row r="1" spans="1:20" ht="63" customHeight="1"/>
    <row r="2" spans="1:20" ht="42.75" customHeight="1">
      <c r="A2" s="5" t="s">
        <v>319</v>
      </c>
    </row>
    <row r="3" spans="1:20">
      <c r="A3" s="299" t="s">
        <v>320</v>
      </c>
      <c r="B3" s="299"/>
      <c r="C3" s="299"/>
      <c r="D3" s="299"/>
      <c r="E3" s="299"/>
      <c r="F3" s="299"/>
      <c r="G3" s="299"/>
      <c r="H3" s="299"/>
      <c r="I3" s="299"/>
      <c r="J3" s="299"/>
      <c r="K3" s="299"/>
    </row>
    <row r="4" spans="1:20" ht="54" customHeight="1">
      <c r="A4" s="350" t="s">
        <v>321</v>
      </c>
      <c r="B4" s="350"/>
      <c r="C4" s="350"/>
      <c r="D4" s="350"/>
      <c r="E4" s="350"/>
      <c r="F4" s="350"/>
      <c r="G4" s="350"/>
      <c r="H4" s="350"/>
      <c r="I4" s="350"/>
      <c r="J4" s="350"/>
      <c r="K4" s="350"/>
      <c r="M4" s="351"/>
      <c r="N4" s="351"/>
      <c r="O4" s="351"/>
      <c r="P4" s="351"/>
      <c r="Q4" s="351"/>
      <c r="R4" s="351"/>
      <c r="S4" s="351"/>
      <c r="T4" s="351"/>
    </row>
    <row r="6" spans="1:20" ht="63.95">
      <c r="A6" s="26" t="s">
        <v>17</v>
      </c>
      <c r="B6" s="294" t="s">
        <v>322</v>
      </c>
      <c r="C6" s="2" t="s">
        <v>323</v>
      </c>
      <c r="D6" s="2" t="s">
        <v>324</v>
      </c>
      <c r="E6" s="2" t="s">
        <v>325</v>
      </c>
      <c r="F6" s="21"/>
      <c r="G6" s="294" t="s">
        <v>326</v>
      </c>
      <c r="H6" s="2" t="s">
        <v>327</v>
      </c>
      <c r="I6" s="298" t="s">
        <v>328</v>
      </c>
      <c r="J6" s="298" t="s">
        <v>329</v>
      </c>
      <c r="K6" s="2" t="s">
        <v>330</v>
      </c>
      <c r="L6" s="4"/>
      <c r="M6" s="4"/>
      <c r="N6" s="4"/>
      <c r="O6" s="4"/>
      <c r="P6" s="4"/>
      <c r="Q6" s="4"/>
    </row>
    <row r="7" spans="1:20" ht="15.95">
      <c r="A7" s="293" t="s">
        <v>24</v>
      </c>
      <c r="B7" s="49">
        <v>73.357388999999998</v>
      </c>
      <c r="C7" s="49">
        <v>98</v>
      </c>
      <c r="D7" s="274">
        <v>0.74854478571428573</v>
      </c>
      <c r="E7" s="274">
        <v>-24.642611000000002</v>
      </c>
      <c r="G7" s="271">
        <v>75.241486000000009</v>
      </c>
      <c r="H7">
        <v>148</v>
      </c>
      <c r="I7" s="297">
        <f>G7/H7</f>
        <v>0.50838841891891895</v>
      </c>
      <c r="J7" s="296">
        <f>G7-H7</f>
        <v>-72.758513999999991</v>
      </c>
      <c r="K7" s="274">
        <f>I7-D7</f>
        <v>-0.24015636679536678</v>
      </c>
      <c r="L7" s="7"/>
      <c r="M7" s="7"/>
      <c r="N7" s="7"/>
      <c r="O7" s="274"/>
      <c r="P7" s="274"/>
      <c r="Q7" s="274"/>
    </row>
    <row r="8" spans="1:20" ht="15.95">
      <c r="A8" s="293" t="s">
        <v>25</v>
      </c>
      <c r="B8" s="49">
        <v>22.414167000000003</v>
      </c>
      <c r="C8" s="49">
        <v>23</v>
      </c>
      <c r="D8" s="274">
        <v>0.97452900000000009</v>
      </c>
      <c r="E8" s="274">
        <v>-0.58583299999999738</v>
      </c>
      <c r="G8" s="271">
        <v>20.963317</v>
      </c>
      <c r="H8">
        <v>28</v>
      </c>
      <c r="I8" s="297">
        <f>G8/H8</f>
        <v>0.74868989285714282</v>
      </c>
      <c r="J8" s="296">
        <f>G8-H8</f>
        <v>-7.036683</v>
      </c>
      <c r="K8" s="274">
        <f>I8-D8</f>
        <v>-0.22583910714285726</v>
      </c>
      <c r="L8" s="7"/>
      <c r="M8" s="7"/>
      <c r="N8" s="7"/>
      <c r="O8" s="274"/>
      <c r="P8" s="274"/>
      <c r="Q8" s="274"/>
    </row>
    <row r="9" spans="1:20" ht="15.95">
      <c r="A9" s="293" t="s">
        <v>26</v>
      </c>
      <c r="B9" s="49">
        <v>220.53753899999998</v>
      </c>
      <c r="C9" s="49">
        <v>156</v>
      </c>
      <c r="D9" s="274">
        <v>1.413702173076923</v>
      </c>
      <c r="E9" s="274">
        <v>64.537538999999981</v>
      </c>
      <c r="G9" s="271">
        <v>145.90274099999999</v>
      </c>
      <c r="H9">
        <v>200</v>
      </c>
      <c r="I9" s="297">
        <f>G9/H9</f>
        <v>0.72951370500000001</v>
      </c>
      <c r="J9" s="296">
        <f>G9-H9</f>
        <v>-54.097259000000008</v>
      </c>
      <c r="K9" s="274">
        <f>I9-D9</f>
        <v>-0.68418846807692302</v>
      </c>
      <c r="L9" s="7"/>
      <c r="M9" s="7"/>
      <c r="N9" s="7"/>
      <c r="O9" s="274"/>
      <c r="P9" s="274"/>
      <c r="Q9" s="274"/>
    </row>
    <row r="10" spans="1:20" ht="15.95">
      <c r="A10" s="293" t="s">
        <v>27</v>
      </c>
      <c r="B10" s="49">
        <v>65.085777000000007</v>
      </c>
      <c r="C10" s="49">
        <v>59</v>
      </c>
      <c r="D10" s="274">
        <v>1.1031487627118646</v>
      </c>
      <c r="E10" s="274">
        <v>6.0857770000000073</v>
      </c>
      <c r="G10" s="271">
        <v>54.192126000000002</v>
      </c>
      <c r="H10">
        <v>98</v>
      </c>
      <c r="I10" s="297">
        <f>G10/H10</f>
        <v>0.55298087755102043</v>
      </c>
      <c r="J10" s="296">
        <f>G10-H10</f>
        <v>-43.807873999999998</v>
      </c>
      <c r="K10" s="274">
        <f>I10-D10</f>
        <v>-0.55016788516084414</v>
      </c>
      <c r="L10" s="7"/>
      <c r="M10" s="7"/>
      <c r="N10" s="7"/>
      <c r="O10" s="274"/>
      <c r="P10" s="274"/>
      <c r="Q10" s="274"/>
    </row>
    <row r="11" spans="1:20" ht="15.95">
      <c r="A11" s="293" t="s">
        <v>28</v>
      </c>
      <c r="B11" s="49">
        <v>1057.4615429999999</v>
      </c>
      <c r="C11" s="49">
        <v>780</v>
      </c>
      <c r="D11" s="274">
        <v>1.3557199269230769</v>
      </c>
      <c r="E11" s="274">
        <v>277.46154299999989</v>
      </c>
      <c r="G11" s="271">
        <v>1021.857891</v>
      </c>
      <c r="H11" s="13">
        <v>1283</v>
      </c>
      <c r="I11" s="297">
        <f>G11/H11</f>
        <v>0.7964597747466875</v>
      </c>
      <c r="J11" s="296">
        <f>G11-H11</f>
        <v>-261.142109</v>
      </c>
      <c r="K11" s="274">
        <f>I11-D11</f>
        <v>-0.55926015217638936</v>
      </c>
      <c r="L11" s="7"/>
      <c r="M11" s="7"/>
      <c r="N11" s="7"/>
      <c r="O11" s="274"/>
      <c r="P11" s="274"/>
      <c r="Q11" s="274"/>
    </row>
    <row r="12" spans="1:20" ht="15.95">
      <c r="A12" s="293" t="s">
        <v>29</v>
      </c>
      <c r="B12" s="49">
        <v>109.673919</v>
      </c>
      <c r="C12" s="49">
        <v>125</v>
      </c>
      <c r="D12" s="274">
        <v>0.87739135199999996</v>
      </c>
      <c r="E12" s="274">
        <v>-15.326081000000002</v>
      </c>
      <c r="G12" s="271">
        <v>139.357238</v>
      </c>
      <c r="H12">
        <v>220</v>
      </c>
      <c r="I12" s="297">
        <f>G12/H12</f>
        <v>0.63344199090909092</v>
      </c>
      <c r="J12" s="296">
        <f>G12-H12</f>
        <v>-80.642762000000005</v>
      </c>
      <c r="K12" s="274">
        <f>I12-D12</f>
        <v>-0.24394936109090903</v>
      </c>
      <c r="L12" s="7"/>
      <c r="M12" s="7"/>
      <c r="N12" s="7"/>
      <c r="O12" s="274"/>
      <c r="P12" s="274"/>
      <c r="Q12" s="274"/>
    </row>
    <row r="13" spans="1:20" ht="15.95">
      <c r="A13" s="293" t="s">
        <v>30</v>
      </c>
      <c r="B13" s="49">
        <v>89.790525000000002</v>
      </c>
      <c r="C13" s="49">
        <v>70</v>
      </c>
      <c r="D13" s="274">
        <v>1.2827217857142859</v>
      </c>
      <c r="E13" s="274">
        <v>19.790525000000002</v>
      </c>
      <c r="G13" s="271">
        <v>94.824374000000006</v>
      </c>
      <c r="H13">
        <v>120</v>
      </c>
      <c r="I13" s="297">
        <f>G13/H13</f>
        <v>0.79020311666666676</v>
      </c>
      <c r="J13" s="296">
        <f>G13-H13</f>
        <v>-25.175625999999994</v>
      </c>
      <c r="K13" s="274">
        <f>I13-D13</f>
        <v>-0.4925186690476191</v>
      </c>
      <c r="L13" s="7"/>
      <c r="M13" s="7"/>
      <c r="N13" s="7"/>
      <c r="O13" s="274"/>
      <c r="P13" s="274"/>
      <c r="Q13" s="274"/>
    </row>
    <row r="14" spans="1:20" ht="15.95">
      <c r="A14" s="293" t="s">
        <v>31</v>
      </c>
      <c r="B14" s="49">
        <v>27.734670000000001</v>
      </c>
      <c r="C14" s="49">
        <v>23</v>
      </c>
      <c r="D14" s="274">
        <v>1.2058552173913044</v>
      </c>
      <c r="E14" s="274">
        <v>4.7346700000000013</v>
      </c>
      <c r="G14" s="271">
        <v>28.366756000000002</v>
      </c>
      <c r="H14">
        <v>34</v>
      </c>
      <c r="I14" s="297">
        <f>G14/H14</f>
        <v>0.83431635294117656</v>
      </c>
      <c r="J14" s="296">
        <f>G14-H14</f>
        <v>-5.6332439999999977</v>
      </c>
      <c r="K14" s="274">
        <f>I14-D14</f>
        <v>-0.37153886445012785</v>
      </c>
      <c r="L14" s="7"/>
      <c r="M14" s="7"/>
      <c r="N14" s="7"/>
      <c r="O14" s="274"/>
      <c r="P14" s="274"/>
      <c r="Q14" s="274"/>
    </row>
    <row r="15" spans="1:20" ht="15.95">
      <c r="A15" s="293" t="s">
        <v>32</v>
      </c>
      <c r="B15" s="49">
        <v>26.284761</v>
      </c>
      <c r="C15" s="49">
        <v>34</v>
      </c>
      <c r="D15" s="274">
        <v>0.77308120588235296</v>
      </c>
      <c r="E15" s="274">
        <v>-7.7152390000000004</v>
      </c>
      <c r="G15" s="271">
        <v>26.381532</v>
      </c>
      <c r="H15">
        <v>46</v>
      </c>
      <c r="I15" s="297">
        <f>G15/H15</f>
        <v>0.57351156521739133</v>
      </c>
      <c r="J15" s="296">
        <f>G15-H15</f>
        <v>-19.618468</v>
      </c>
      <c r="K15" s="274">
        <f>I15-D15</f>
        <v>-0.19956964066496163</v>
      </c>
      <c r="L15" s="7"/>
      <c r="M15" s="7"/>
      <c r="N15" s="7"/>
      <c r="O15" s="274"/>
      <c r="P15" s="274"/>
      <c r="Q15" s="274"/>
    </row>
    <row r="16" spans="1:20" ht="15.95">
      <c r="A16" s="293" t="s">
        <v>33</v>
      </c>
      <c r="B16" s="49">
        <v>437.63732999999996</v>
      </c>
      <c r="C16" s="49">
        <v>416</v>
      </c>
      <c r="D16" s="274">
        <v>1.0520128124999999</v>
      </c>
      <c r="E16" s="274">
        <v>21.637329999999963</v>
      </c>
      <c r="G16" s="271">
        <v>377.76243900000003</v>
      </c>
      <c r="H16">
        <v>660</v>
      </c>
      <c r="I16" s="297">
        <f>G16/H16</f>
        <v>0.57236733181818189</v>
      </c>
      <c r="J16" s="296">
        <f>G16-H16</f>
        <v>-282.23756099999997</v>
      </c>
      <c r="K16" s="274">
        <f>I16-D16</f>
        <v>-0.479645480681818</v>
      </c>
      <c r="L16" s="7"/>
      <c r="M16" s="7"/>
      <c r="N16" s="7"/>
      <c r="O16" s="274"/>
      <c r="P16" s="274"/>
      <c r="Q16" s="274"/>
    </row>
    <row r="17" spans="1:17" ht="15.95">
      <c r="A17" s="293" t="s">
        <v>34</v>
      </c>
      <c r="B17" s="49">
        <v>224.891019</v>
      </c>
      <c r="C17" s="49">
        <v>227</v>
      </c>
      <c r="D17" s="274">
        <v>0.99070933480176215</v>
      </c>
      <c r="E17" s="274">
        <v>-2.108981</v>
      </c>
      <c r="G17" s="271">
        <v>193.53315300000003</v>
      </c>
      <c r="H17">
        <v>367</v>
      </c>
      <c r="I17" s="297">
        <f>G17/H17</f>
        <v>0.52733829155313361</v>
      </c>
      <c r="J17" s="296">
        <f>G17-H17</f>
        <v>-173.46684699999997</v>
      </c>
      <c r="K17" s="274">
        <f>I17-D17</f>
        <v>-0.46337104324862854</v>
      </c>
      <c r="L17" s="7"/>
      <c r="M17" s="7"/>
      <c r="N17" s="7"/>
      <c r="O17" s="274"/>
      <c r="P17" s="274"/>
      <c r="Q17" s="274"/>
    </row>
    <row r="18" spans="1:17" ht="15.95">
      <c r="A18" s="293" t="s">
        <v>35</v>
      </c>
      <c r="B18" s="49">
        <v>17.250039000000001</v>
      </c>
      <c r="C18" s="49">
        <v>28</v>
      </c>
      <c r="D18" s="274">
        <v>0.61607282142857145</v>
      </c>
      <c r="E18" s="274">
        <v>-10.749960999999999</v>
      </c>
      <c r="G18" s="271">
        <v>36.019595000000002</v>
      </c>
      <c r="H18">
        <v>45</v>
      </c>
      <c r="I18" s="297">
        <f>G18/H18</f>
        <v>0.80043544444444448</v>
      </c>
      <c r="J18" s="296">
        <f>G18-H18</f>
        <v>-8.9804049999999975</v>
      </c>
      <c r="K18" s="274">
        <f>I18-D18</f>
        <v>0.18436262301587303</v>
      </c>
      <c r="L18" s="7"/>
      <c r="M18" s="7"/>
      <c r="N18" s="7"/>
      <c r="O18" s="274"/>
      <c r="P18" s="274"/>
      <c r="Q18" s="274"/>
    </row>
    <row r="19" spans="1:17" ht="15.95">
      <c r="A19" s="293" t="s">
        <v>36</v>
      </c>
      <c r="B19" s="49">
        <v>29.451042000000001</v>
      </c>
      <c r="C19" s="49">
        <v>40</v>
      </c>
      <c r="D19" s="274">
        <v>0.73627605000000007</v>
      </c>
      <c r="E19" s="274">
        <v>-10.548957999999999</v>
      </c>
      <c r="G19" s="271">
        <v>29.891836999999999</v>
      </c>
      <c r="H19">
        <v>60</v>
      </c>
      <c r="I19" s="297">
        <f>G19/H19</f>
        <v>0.4981972833333333</v>
      </c>
      <c r="J19" s="296">
        <f>G19-H19</f>
        <v>-30.108163000000001</v>
      </c>
      <c r="K19" s="274">
        <f>I19-D19</f>
        <v>-0.23807876666666677</v>
      </c>
      <c r="L19" s="7"/>
      <c r="M19" s="7"/>
      <c r="N19" s="7"/>
      <c r="O19" s="274"/>
      <c r="P19" s="274"/>
      <c r="Q19" s="274"/>
    </row>
    <row r="20" spans="1:17" ht="15.95">
      <c r="A20" s="293" t="s">
        <v>37</v>
      </c>
      <c r="B20" s="49">
        <v>283.25142</v>
      </c>
      <c r="C20" s="49">
        <v>266</v>
      </c>
      <c r="D20" s="274">
        <v>1.0648549624060151</v>
      </c>
      <c r="E20" s="274">
        <v>17.251419999999996</v>
      </c>
      <c r="G20" s="271">
        <v>362.435562</v>
      </c>
      <c r="H20">
        <v>405</v>
      </c>
      <c r="I20" s="297">
        <f>G20/H20</f>
        <v>0.89490262222222228</v>
      </c>
      <c r="J20" s="296">
        <f>G20-H20</f>
        <v>-42.564437999999996</v>
      </c>
      <c r="K20" s="274">
        <f>I20-D20</f>
        <v>-0.16995234018379279</v>
      </c>
      <c r="L20" s="7"/>
      <c r="M20" s="7"/>
      <c r="N20" s="7"/>
      <c r="O20" s="274"/>
      <c r="P20" s="274"/>
      <c r="Q20" s="274"/>
    </row>
    <row r="21" spans="1:17" ht="15.95">
      <c r="A21" s="293" t="s">
        <v>38</v>
      </c>
      <c r="B21" s="49">
        <v>135.84483900000001</v>
      </c>
      <c r="C21" s="49">
        <v>150</v>
      </c>
      <c r="D21" s="274">
        <v>0.90563226000000008</v>
      </c>
      <c r="E21" s="274">
        <v>-14.155160999999993</v>
      </c>
      <c r="G21" s="271">
        <v>99.514341000000002</v>
      </c>
      <c r="H21">
        <v>229</v>
      </c>
      <c r="I21" s="297">
        <f>G21/H21</f>
        <v>0.43456044104803493</v>
      </c>
      <c r="J21" s="296">
        <f>G21-H21</f>
        <v>-129.485659</v>
      </c>
      <c r="K21" s="274">
        <f>I21-D21</f>
        <v>-0.47107181895196515</v>
      </c>
      <c r="L21" s="7"/>
      <c r="M21" s="7"/>
      <c r="N21" s="7"/>
      <c r="O21" s="274"/>
      <c r="P21" s="274"/>
      <c r="Q21" s="274"/>
    </row>
    <row r="22" spans="1:17" ht="15.95">
      <c r="A22" s="293" t="s">
        <v>39</v>
      </c>
      <c r="B22" s="49">
        <v>62.403632999999999</v>
      </c>
      <c r="C22" s="49">
        <v>75</v>
      </c>
      <c r="D22" s="274">
        <v>0.83204844</v>
      </c>
      <c r="E22" s="274">
        <v>-12.596367000000001</v>
      </c>
      <c r="G22" s="271">
        <v>54.712125</v>
      </c>
      <c r="H22">
        <v>120</v>
      </c>
      <c r="I22" s="297">
        <f>G22/H22</f>
        <v>0.455934375</v>
      </c>
      <c r="J22" s="296">
        <f>G22-H22</f>
        <v>-65.287875</v>
      </c>
      <c r="K22" s="274">
        <f>I22-D22</f>
        <v>-0.376114065</v>
      </c>
      <c r="L22" s="7"/>
      <c r="M22" s="7"/>
      <c r="N22" s="7"/>
      <c r="O22" s="274"/>
      <c r="P22" s="274"/>
      <c r="Q22" s="274"/>
    </row>
    <row r="23" spans="1:17" ht="15.95">
      <c r="A23" s="293" t="s">
        <v>40</v>
      </c>
      <c r="B23" s="49">
        <v>59.495058</v>
      </c>
      <c r="C23" s="49">
        <v>71</v>
      </c>
      <c r="D23" s="274">
        <v>0.83795856338028174</v>
      </c>
      <c r="E23" s="274">
        <v>-11.504942</v>
      </c>
      <c r="G23" s="271">
        <v>44.936892</v>
      </c>
      <c r="H23">
        <v>100</v>
      </c>
      <c r="I23" s="297">
        <f>G23/H23</f>
        <v>0.44936892000000001</v>
      </c>
      <c r="J23" s="296">
        <f>G23-H23</f>
        <v>-55.063108</v>
      </c>
      <c r="K23" s="274">
        <f>I23-D23</f>
        <v>-0.38858964338028174</v>
      </c>
      <c r="L23" s="7"/>
      <c r="M23" s="7"/>
      <c r="N23" s="7"/>
      <c r="O23" s="274"/>
      <c r="P23" s="274"/>
      <c r="Q23" s="274"/>
    </row>
    <row r="24" spans="1:17" ht="15.95">
      <c r="A24" s="293" t="s">
        <v>41</v>
      </c>
      <c r="B24" s="49">
        <v>108.16646399999999</v>
      </c>
      <c r="C24" s="49">
        <v>89</v>
      </c>
      <c r="D24" s="274">
        <v>1.2153535280898875</v>
      </c>
      <c r="E24" s="274">
        <v>19.166463999999991</v>
      </c>
      <c r="G24" s="271">
        <v>96.259670999999997</v>
      </c>
      <c r="H24">
        <v>168</v>
      </c>
      <c r="I24" s="297">
        <f>G24/H24</f>
        <v>0.57297423214285714</v>
      </c>
      <c r="J24" s="296">
        <f>G24-H24</f>
        <v>-71.740329000000003</v>
      </c>
      <c r="K24" s="274">
        <f>I24-D24</f>
        <v>-0.64237929594703036</v>
      </c>
      <c r="L24" s="7"/>
      <c r="M24" s="7"/>
      <c r="N24" s="7"/>
      <c r="O24" s="274"/>
      <c r="P24" s="274"/>
      <c r="Q24" s="274"/>
    </row>
    <row r="25" spans="1:17" ht="15.95">
      <c r="A25" s="293" t="s">
        <v>42</v>
      </c>
      <c r="B25" s="49">
        <v>140.23209600000001</v>
      </c>
      <c r="C25" s="49">
        <v>99</v>
      </c>
      <c r="D25" s="274">
        <v>1.4164858181818183</v>
      </c>
      <c r="E25" s="274">
        <v>41.232096000000013</v>
      </c>
      <c r="G25" s="271">
        <v>99.504365000000007</v>
      </c>
      <c r="H25">
        <v>160</v>
      </c>
      <c r="I25" s="297">
        <f>G25/H25</f>
        <v>0.62190228125000002</v>
      </c>
      <c r="J25" s="296">
        <f>G25-H25</f>
        <v>-60.495634999999993</v>
      </c>
      <c r="K25" s="274">
        <f>I25-D25</f>
        <v>-0.79458353693181827</v>
      </c>
      <c r="L25" s="7"/>
      <c r="M25" s="7"/>
      <c r="N25" s="7"/>
      <c r="O25" s="274"/>
      <c r="P25" s="274"/>
      <c r="Q25" s="274"/>
    </row>
    <row r="26" spans="1:17" ht="15.95">
      <c r="A26" s="293" t="s">
        <v>43</v>
      </c>
      <c r="B26" s="49">
        <v>27.045369000000001</v>
      </c>
      <c r="C26" s="49">
        <v>32</v>
      </c>
      <c r="D26" s="274">
        <v>0.84516778125000003</v>
      </c>
      <c r="E26" s="274">
        <v>-4.9546309999999991</v>
      </c>
      <c r="G26" s="271">
        <v>25.799182999999999</v>
      </c>
      <c r="H26">
        <v>49</v>
      </c>
      <c r="I26" s="297">
        <f>G26/H26</f>
        <v>0.52651393877551023</v>
      </c>
      <c r="J26" s="296">
        <f>G26-H26</f>
        <v>-23.200817000000001</v>
      </c>
      <c r="K26" s="274">
        <f>I26-D26</f>
        <v>-0.3186538424744898</v>
      </c>
      <c r="L26" s="7"/>
      <c r="M26" s="7"/>
      <c r="N26" s="7"/>
      <c r="O26" s="274"/>
      <c r="P26" s="274"/>
      <c r="Q26" s="274"/>
    </row>
    <row r="27" spans="1:17" ht="15.95">
      <c r="A27" s="293" t="s">
        <v>44</v>
      </c>
      <c r="B27" s="49">
        <v>142.869204</v>
      </c>
      <c r="C27" s="49">
        <v>154</v>
      </c>
      <c r="D27" s="274">
        <v>0.92772210389610388</v>
      </c>
      <c r="E27" s="274">
        <v>-11.130796000000004</v>
      </c>
      <c r="G27" s="271">
        <v>162.25215800000001</v>
      </c>
      <c r="H27">
        <v>227</v>
      </c>
      <c r="I27" s="297">
        <f>G27/H27</f>
        <v>0.71476721585903091</v>
      </c>
      <c r="J27" s="296">
        <f>G27-H27</f>
        <v>-64.747841999999991</v>
      </c>
      <c r="K27" s="274">
        <f>I27-D27</f>
        <v>-0.21295488803707296</v>
      </c>
      <c r="L27" s="7"/>
      <c r="M27" s="7"/>
      <c r="N27" s="7"/>
      <c r="O27" s="274"/>
      <c r="P27" s="274"/>
      <c r="Q27" s="274"/>
    </row>
    <row r="28" spans="1:17" ht="15.95">
      <c r="A28" s="293" t="s">
        <v>45</v>
      </c>
      <c r="B28" s="49">
        <v>130.86210599999998</v>
      </c>
      <c r="C28" s="49">
        <v>184</v>
      </c>
      <c r="D28" s="274">
        <v>0.71120709782608682</v>
      </c>
      <c r="E28" s="274">
        <v>-53.137894000000017</v>
      </c>
      <c r="G28" s="271">
        <v>173.811848</v>
      </c>
      <c r="H28">
        <v>338</v>
      </c>
      <c r="I28" s="297">
        <f>G28/H28</f>
        <v>0.51423623668639051</v>
      </c>
      <c r="J28" s="296">
        <f>G28-H28</f>
        <v>-164.188152</v>
      </c>
      <c r="K28" s="274">
        <f>I28-D28</f>
        <v>-0.19697086113969631</v>
      </c>
      <c r="L28" s="7"/>
      <c r="M28" s="7"/>
      <c r="N28" s="7"/>
      <c r="O28" s="274"/>
      <c r="P28" s="274"/>
      <c r="Q28" s="274"/>
    </row>
    <row r="29" spans="1:17" ht="15.95">
      <c r="A29" s="293" t="s">
        <v>46</v>
      </c>
      <c r="B29" s="49">
        <v>230.89706999999999</v>
      </c>
      <c r="C29" s="49">
        <v>214</v>
      </c>
      <c r="D29" s="274">
        <v>1.0789582710280372</v>
      </c>
      <c r="E29" s="274">
        <v>16.897069999999985</v>
      </c>
      <c r="G29" s="271">
        <v>258.43077399999999</v>
      </c>
      <c r="H29">
        <v>351</v>
      </c>
      <c r="I29" s="297">
        <f>G29/H29</f>
        <v>0.73627001139601134</v>
      </c>
      <c r="J29" s="296">
        <f>G29-H29</f>
        <v>-92.569226000000015</v>
      </c>
      <c r="K29" s="274">
        <f>I29-D29</f>
        <v>-0.34268825963202587</v>
      </c>
      <c r="L29" s="7"/>
      <c r="M29" s="7"/>
      <c r="N29" s="7"/>
      <c r="O29" s="274"/>
      <c r="P29" s="274"/>
      <c r="Q29" s="274"/>
    </row>
    <row r="30" spans="1:17" ht="15.95">
      <c r="A30" s="293" t="s">
        <v>47</v>
      </c>
      <c r="B30" s="49">
        <v>129.563568</v>
      </c>
      <c r="C30" s="49">
        <v>121</v>
      </c>
      <c r="D30" s="274">
        <v>1.0707732892561983</v>
      </c>
      <c r="E30" s="274">
        <v>8.5635680000000036</v>
      </c>
      <c r="G30" s="271">
        <v>71.324658999999997</v>
      </c>
      <c r="H30">
        <v>236</v>
      </c>
      <c r="I30" s="297">
        <f>G30/H30</f>
        <v>0.30222313135593221</v>
      </c>
      <c r="J30" s="296">
        <f>G30-H30</f>
        <v>-164.675341</v>
      </c>
      <c r="K30" s="274">
        <f>I30-D30</f>
        <v>-0.76855015790026604</v>
      </c>
      <c r="L30" s="7"/>
      <c r="M30" s="7"/>
      <c r="N30" s="7"/>
      <c r="O30" s="274"/>
      <c r="P30" s="274"/>
      <c r="Q30" s="274"/>
    </row>
    <row r="31" spans="1:17" ht="15.95">
      <c r="A31" s="293" t="s">
        <v>48</v>
      </c>
      <c r="B31" s="49">
        <v>92.926782000000003</v>
      </c>
      <c r="C31" s="49">
        <v>54</v>
      </c>
      <c r="D31" s="274">
        <v>1.7208663333333334</v>
      </c>
      <c r="E31" s="274">
        <v>38.926782000000003</v>
      </c>
      <c r="G31" s="271">
        <v>59.632786999999993</v>
      </c>
      <c r="H31">
        <v>89</v>
      </c>
      <c r="I31" s="297">
        <f>G31/H31</f>
        <v>0.67003131460674148</v>
      </c>
      <c r="J31" s="296">
        <f>G31-H31</f>
        <v>-29.367213000000007</v>
      </c>
      <c r="K31" s="274">
        <f>I31-D31</f>
        <v>-1.050835018726592</v>
      </c>
      <c r="L31" s="7"/>
      <c r="M31" s="7"/>
      <c r="N31" s="7"/>
      <c r="O31" s="274"/>
      <c r="P31" s="274"/>
      <c r="Q31" s="274"/>
    </row>
    <row r="32" spans="1:17" ht="15.95">
      <c r="A32" s="293" t="s">
        <v>49</v>
      </c>
      <c r="B32" s="49">
        <v>140.85259199999999</v>
      </c>
      <c r="C32" s="49">
        <v>125</v>
      </c>
      <c r="D32" s="274">
        <v>1.126820736</v>
      </c>
      <c r="E32" s="274">
        <v>15.852591999999987</v>
      </c>
      <c r="G32" s="271">
        <v>105.92267399999999</v>
      </c>
      <c r="H32">
        <v>229</v>
      </c>
      <c r="I32" s="297">
        <f>G32/H32</f>
        <v>0.4625444279475982</v>
      </c>
      <c r="J32" s="296">
        <f>G32-H32</f>
        <v>-123.07732600000001</v>
      </c>
      <c r="K32" s="274">
        <f>I32-D32</f>
        <v>-0.66427630805240179</v>
      </c>
      <c r="L32" s="7"/>
      <c r="M32" s="7"/>
      <c r="N32" s="7"/>
      <c r="O32" s="274"/>
      <c r="P32" s="274"/>
      <c r="Q32" s="274"/>
    </row>
    <row r="33" spans="1:17" ht="15.95">
      <c r="A33" s="293" t="s">
        <v>50</v>
      </c>
      <c r="B33" s="49">
        <v>25.302726</v>
      </c>
      <c r="C33" s="49">
        <v>27</v>
      </c>
      <c r="D33" s="274">
        <v>0.93713800000000003</v>
      </c>
      <c r="E33" s="274">
        <v>-1.6972740000000002</v>
      </c>
      <c r="G33" s="271">
        <v>17.987975000000002</v>
      </c>
      <c r="H33">
        <v>45</v>
      </c>
      <c r="I33" s="297">
        <f>G33/H33</f>
        <v>0.39973277777777783</v>
      </c>
      <c r="J33" s="296">
        <f>G33-H33</f>
        <v>-27.012024999999998</v>
      </c>
      <c r="K33" s="274">
        <f>I33-D33</f>
        <v>-0.5374052222222222</v>
      </c>
      <c r="L33" s="7"/>
      <c r="M33" s="7"/>
      <c r="N33" s="7"/>
      <c r="O33" s="274"/>
      <c r="P33" s="274"/>
      <c r="Q33" s="274"/>
    </row>
    <row r="34" spans="1:17" ht="15.95">
      <c r="A34" s="293" t="s">
        <v>51</v>
      </c>
      <c r="B34" s="49">
        <v>39.203838000000005</v>
      </c>
      <c r="C34" s="49">
        <v>49</v>
      </c>
      <c r="D34" s="274">
        <v>0.80007832653061239</v>
      </c>
      <c r="E34" s="274">
        <v>-9.7961619999999954</v>
      </c>
      <c r="G34" s="271">
        <v>25.094628</v>
      </c>
      <c r="H34">
        <v>79</v>
      </c>
      <c r="I34" s="297">
        <f>G34/H34</f>
        <v>0.31765351898734179</v>
      </c>
      <c r="J34" s="296">
        <f>G34-H34</f>
        <v>-53.905372</v>
      </c>
      <c r="K34" s="274">
        <f>I34-D34</f>
        <v>-0.48242480754327061</v>
      </c>
      <c r="L34" s="7"/>
      <c r="M34" s="7"/>
      <c r="N34" s="7"/>
      <c r="O34" s="274"/>
      <c r="P34" s="274"/>
      <c r="Q34" s="274"/>
    </row>
    <row r="35" spans="1:17" ht="15.95">
      <c r="A35" s="293" t="s">
        <v>52</v>
      </c>
      <c r="B35" s="49">
        <v>74.803545</v>
      </c>
      <c r="C35" s="49">
        <v>61</v>
      </c>
      <c r="D35" s="274">
        <v>1.2262876229508197</v>
      </c>
      <c r="E35" s="274">
        <v>13.803545</v>
      </c>
      <c r="G35" s="271">
        <v>88.504578000000009</v>
      </c>
      <c r="H35">
        <v>107</v>
      </c>
      <c r="I35" s="297">
        <f>G35/H35</f>
        <v>0.82714558878504685</v>
      </c>
      <c r="J35" s="296">
        <f>G35-H35</f>
        <v>-18.495421999999991</v>
      </c>
      <c r="K35" s="274">
        <f>I35-D35</f>
        <v>-0.39914203416577287</v>
      </c>
      <c r="L35" s="7"/>
      <c r="M35" s="7"/>
      <c r="N35" s="7"/>
      <c r="O35" s="274"/>
      <c r="P35" s="274"/>
      <c r="Q35" s="274"/>
    </row>
    <row r="36" spans="1:17" ht="15.95">
      <c r="A36" s="293" t="s">
        <v>53</v>
      </c>
      <c r="B36" s="49">
        <v>25.228917000000003</v>
      </c>
      <c r="C36" s="49">
        <v>37</v>
      </c>
      <c r="D36" s="274">
        <v>0.6818626216216217</v>
      </c>
      <c r="E36" s="274">
        <v>-11.771082999999997</v>
      </c>
      <c r="G36" s="271">
        <v>19.382120999999998</v>
      </c>
      <c r="H36">
        <v>55</v>
      </c>
      <c r="I36" s="297">
        <f>G36/H36</f>
        <v>0.35240219999999994</v>
      </c>
      <c r="J36" s="296">
        <f>G36-H36</f>
        <v>-35.617879000000002</v>
      </c>
      <c r="K36" s="274">
        <f>I36-D36</f>
        <v>-0.32946042162162176</v>
      </c>
      <c r="L36" s="7"/>
      <c r="M36" s="7"/>
      <c r="N36" s="7"/>
      <c r="O36" s="274"/>
      <c r="P36" s="274"/>
      <c r="Q36" s="274"/>
    </row>
    <row r="37" spans="1:17" ht="15.95">
      <c r="A37" s="293" t="s">
        <v>54</v>
      </c>
      <c r="B37" s="49">
        <v>212.900184</v>
      </c>
      <c r="C37" s="49">
        <v>195</v>
      </c>
      <c r="D37" s="274">
        <v>1.0917958153846155</v>
      </c>
      <c r="E37" s="274">
        <v>17.900183999999996</v>
      </c>
      <c r="G37" s="271">
        <v>225.685801</v>
      </c>
      <c r="H37">
        <v>285</v>
      </c>
      <c r="I37" s="297">
        <f>G37/H37</f>
        <v>0.79188000350877197</v>
      </c>
      <c r="J37" s="296">
        <f>G37-H37</f>
        <v>-59.314199000000002</v>
      </c>
      <c r="K37" s="274">
        <f>I37-D37</f>
        <v>-0.29991581187584349</v>
      </c>
      <c r="L37" s="7"/>
      <c r="M37" s="7"/>
      <c r="N37" s="7"/>
      <c r="O37" s="274"/>
      <c r="P37" s="274"/>
      <c r="Q37" s="274"/>
    </row>
    <row r="38" spans="1:17" ht="15.95">
      <c r="A38" s="293" t="s">
        <v>55</v>
      </c>
      <c r="B38" s="49">
        <v>63.620856000000003</v>
      </c>
      <c r="C38" s="49">
        <v>41</v>
      </c>
      <c r="D38" s="274">
        <v>1.5517281951219513</v>
      </c>
      <c r="E38" s="274">
        <v>22.620856000000003</v>
      </c>
      <c r="G38" s="271">
        <v>57.900704000000005</v>
      </c>
      <c r="H38">
        <v>66</v>
      </c>
      <c r="I38" s="297">
        <f>G38/H38</f>
        <v>0.87728339393939403</v>
      </c>
      <c r="J38" s="296">
        <f>G38-H38</f>
        <v>-8.0992959999999954</v>
      </c>
      <c r="K38" s="274">
        <f>I38-D38</f>
        <v>-0.67444480118255723</v>
      </c>
      <c r="L38" s="7"/>
      <c r="M38" s="7"/>
      <c r="N38" s="7"/>
      <c r="O38" s="274"/>
      <c r="P38" s="274"/>
      <c r="Q38" s="274"/>
    </row>
    <row r="39" spans="1:17" ht="15.95">
      <c r="A39" s="293" t="s">
        <v>56</v>
      </c>
      <c r="B39" s="49">
        <v>459.87510599999996</v>
      </c>
      <c r="C39" s="49">
        <v>393</v>
      </c>
      <c r="D39" s="274">
        <v>1.1701656641221374</v>
      </c>
      <c r="E39" s="274">
        <v>66.87510599999996</v>
      </c>
      <c r="G39" s="271">
        <v>523.99688200000003</v>
      </c>
      <c r="H39">
        <v>538</v>
      </c>
      <c r="I39" s="297">
        <f>G39/H39</f>
        <v>0.97397189962825281</v>
      </c>
      <c r="J39" s="296">
        <f>G39-H39</f>
        <v>-14.003117999999972</v>
      </c>
      <c r="K39" s="274">
        <f>I39-D39</f>
        <v>-0.19619376449388459</v>
      </c>
      <c r="L39" s="7"/>
      <c r="M39" s="7"/>
      <c r="N39" s="7"/>
      <c r="O39" s="274"/>
      <c r="P39" s="274"/>
      <c r="Q39" s="274"/>
    </row>
    <row r="40" spans="1:17" ht="15.95">
      <c r="A40" s="293" t="s">
        <v>57</v>
      </c>
      <c r="B40" s="49">
        <v>229.550994</v>
      </c>
      <c r="C40" s="49">
        <v>226</v>
      </c>
      <c r="D40" s="274">
        <v>1.0157123628318585</v>
      </c>
      <c r="E40" s="274">
        <v>3.5509940000000029</v>
      </c>
      <c r="G40" s="271">
        <v>215.30452599999998</v>
      </c>
      <c r="H40">
        <v>386</v>
      </c>
      <c r="I40" s="297">
        <f>G40/H40</f>
        <v>0.55778374611398962</v>
      </c>
      <c r="J40" s="296">
        <f>G40-H40</f>
        <v>-170.69547400000002</v>
      </c>
      <c r="K40" s="274">
        <f>I40-D40</f>
        <v>-0.45792861671786889</v>
      </c>
      <c r="L40" s="7"/>
      <c r="M40" s="7"/>
      <c r="N40" s="7"/>
      <c r="O40" s="274"/>
      <c r="P40" s="274"/>
      <c r="Q40" s="274"/>
    </row>
    <row r="41" spans="1:17" ht="15.95">
      <c r="A41" s="293" t="s">
        <v>58</v>
      </c>
      <c r="B41" s="49">
        <v>11.594268000000001</v>
      </c>
      <c r="C41" s="49">
        <v>23</v>
      </c>
      <c r="D41" s="274">
        <v>0.50409860869565226</v>
      </c>
      <c r="E41" s="274">
        <v>-11.405731999999999</v>
      </c>
      <c r="G41" s="271">
        <v>12.643332999999998</v>
      </c>
      <c r="H41">
        <v>32</v>
      </c>
      <c r="I41" s="297">
        <f>G41/H41</f>
        <v>0.39510415624999995</v>
      </c>
      <c r="J41" s="296">
        <f>G41-H41</f>
        <v>-19.356667000000002</v>
      </c>
      <c r="K41" s="274">
        <f>I41-D41</f>
        <v>-0.10899445244565231</v>
      </c>
      <c r="L41" s="7"/>
      <c r="M41" s="7"/>
      <c r="N41" s="7"/>
      <c r="O41" s="274"/>
      <c r="P41" s="274"/>
      <c r="Q41" s="274"/>
    </row>
    <row r="42" spans="1:17" ht="15.95">
      <c r="A42" s="293" t="s">
        <v>59</v>
      </c>
      <c r="B42" s="49">
        <v>349.53315300000003</v>
      </c>
      <c r="C42" s="49">
        <v>260</v>
      </c>
      <c r="D42" s="274">
        <v>1.3443582807692309</v>
      </c>
      <c r="E42" s="274">
        <v>89.533153000000027</v>
      </c>
      <c r="G42" s="271">
        <v>279.41778399999998</v>
      </c>
      <c r="H42">
        <v>420</v>
      </c>
      <c r="I42" s="297">
        <f>G42/H42</f>
        <v>0.66528043809523807</v>
      </c>
      <c r="J42" s="296">
        <f>G42-H42</f>
        <v>-140.58221600000002</v>
      </c>
      <c r="K42" s="274">
        <f>I42-D42</f>
        <v>-0.67907784267399285</v>
      </c>
      <c r="L42" s="7"/>
      <c r="M42" s="7"/>
      <c r="N42" s="7"/>
      <c r="O42" s="274"/>
      <c r="P42" s="274"/>
      <c r="Q42" s="274"/>
    </row>
    <row r="43" spans="1:17" ht="15.95">
      <c r="A43" s="293" t="s">
        <v>60</v>
      </c>
      <c r="B43" s="49">
        <v>72.735641999999999</v>
      </c>
      <c r="C43" s="49">
        <v>81</v>
      </c>
      <c r="D43" s="274">
        <v>0.89797088888888887</v>
      </c>
      <c r="E43" s="274">
        <v>-8.2643580000000014</v>
      </c>
      <c r="G43" s="271">
        <v>66.866634000000005</v>
      </c>
      <c r="H43">
        <v>125</v>
      </c>
      <c r="I43" s="297">
        <f>G43/H43</f>
        <v>0.53493307200000006</v>
      </c>
      <c r="J43" s="296">
        <f>G43-H43</f>
        <v>-58.133365999999995</v>
      </c>
      <c r="K43" s="274">
        <f>I43-D43</f>
        <v>-0.36303781688888881</v>
      </c>
      <c r="L43" s="7"/>
      <c r="M43" s="7"/>
      <c r="N43" s="7"/>
      <c r="O43" s="274"/>
      <c r="P43" s="274"/>
      <c r="Q43" s="274"/>
    </row>
    <row r="44" spans="1:17" ht="15.95">
      <c r="A44" s="293" t="s">
        <v>61</v>
      </c>
      <c r="B44" s="49">
        <v>93.018105000000006</v>
      </c>
      <c r="C44" s="49">
        <v>114</v>
      </c>
      <c r="D44" s="274">
        <v>0.81594828947368425</v>
      </c>
      <c r="E44" s="274">
        <v>-20.981894999999994</v>
      </c>
      <c r="G44" s="271">
        <v>97.823408999999998</v>
      </c>
      <c r="H44">
        <v>137</v>
      </c>
      <c r="I44" s="297">
        <f>G44/H44</f>
        <v>0.71403948175182486</v>
      </c>
      <c r="J44" s="296">
        <f>G44-H44</f>
        <v>-39.176591000000002</v>
      </c>
      <c r="K44" s="274">
        <f>I44-D44</f>
        <v>-0.1019088077218594</v>
      </c>
      <c r="L44" s="7"/>
      <c r="M44" s="7"/>
      <c r="N44" s="7"/>
      <c r="O44" s="274"/>
      <c r="P44" s="274"/>
      <c r="Q44" s="274"/>
    </row>
    <row r="45" spans="1:17" ht="15.95">
      <c r="A45" s="293" t="s">
        <v>62</v>
      </c>
      <c r="B45" s="49">
        <v>405.38655</v>
      </c>
      <c r="C45" s="49">
        <v>262</v>
      </c>
      <c r="D45" s="274">
        <v>1.5472769083969466</v>
      </c>
      <c r="E45" s="274">
        <v>143.38655</v>
      </c>
      <c r="G45" s="271">
        <v>358.56736799999999</v>
      </c>
      <c r="H45">
        <v>478</v>
      </c>
      <c r="I45" s="297">
        <f>G45/H45</f>
        <v>0.75014093723849373</v>
      </c>
      <c r="J45" s="296">
        <f>G45-H45</f>
        <v>-119.43263200000001</v>
      </c>
      <c r="K45" s="274">
        <f>I45-D45</f>
        <v>-0.79713597115845292</v>
      </c>
      <c r="L45" s="7"/>
      <c r="M45" s="7"/>
      <c r="N45" s="7"/>
      <c r="O45" s="274"/>
      <c r="P45" s="274"/>
      <c r="Q45" s="274"/>
    </row>
    <row r="46" spans="1:17" ht="15.95">
      <c r="A46" s="293" t="s">
        <v>63</v>
      </c>
      <c r="B46" s="49">
        <v>27.769698000000002</v>
      </c>
      <c r="C46" s="49">
        <v>23</v>
      </c>
      <c r="D46" s="274">
        <v>1.2073781739130436</v>
      </c>
      <c r="E46" s="274">
        <v>4.7696980000000018</v>
      </c>
      <c r="G46" s="271">
        <v>19.601593000000001</v>
      </c>
      <c r="H46">
        <v>41</v>
      </c>
      <c r="I46" s="297">
        <f>G46/H46</f>
        <v>0.47808763414634148</v>
      </c>
      <c r="J46" s="296">
        <f>G46-H46</f>
        <v>-21.398406999999999</v>
      </c>
      <c r="K46" s="274">
        <f>I46-D46</f>
        <v>-0.72929053976670211</v>
      </c>
      <c r="L46" s="7"/>
      <c r="M46" s="7"/>
      <c r="N46" s="7"/>
      <c r="O46" s="274"/>
      <c r="P46" s="274"/>
      <c r="Q46" s="274"/>
    </row>
    <row r="47" spans="1:17" ht="15.95">
      <c r="A47" s="293" t="s">
        <v>64</v>
      </c>
      <c r="B47" s="49">
        <v>82.540980000000005</v>
      </c>
      <c r="C47" s="49">
        <v>105</v>
      </c>
      <c r="D47" s="274">
        <v>0.78610457142857149</v>
      </c>
      <c r="E47" s="274">
        <v>-22.459019999999995</v>
      </c>
      <c r="G47" s="271">
        <v>97.391947000000002</v>
      </c>
      <c r="H47">
        <v>179</v>
      </c>
      <c r="I47" s="297">
        <f>G47/H47</f>
        <v>0.54408908938547484</v>
      </c>
      <c r="J47" s="296">
        <f>G47-H47</f>
        <v>-81.608052999999998</v>
      </c>
      <c r="K47" s="274">
        <f>I47-D47</f>
        <v>-0.24201548204309664</v>
      </c>
      <c r="L47" s="7"/>
      <c r="M47" s="7"/>
      <c r="N47" s="7"/>
      <c r="O47" s="274"/>
      <c r="P47" s="274"/>
      <c r="Q47" s="274"/>
    </row>
    <row r="48" spans="1:17" ht="15.95">
      <c r="A48" s="293" t="s">
        <v>65</v>
      </c>
      <c r="B48" s="49">
        <v>16.892253</v>
      </c>
      <c r="C48" s="49">
        <v>21</v>
      </c>
      <c r="D48" s="274">
        <v>0.80439300000000002</v>
      </c>
      <c r="E48" s="274">
        <v>-4.1077469999999998</v>
      </c>
      <c r="G48" s="271">
        <v>13.427696000000001</v>
      </c>
      <c r="H48">
        <v>34</v>
      </c>
      <c r="I48" s="297">
        <f>G48/H48</f>
        <v>0.3949322352941177</v>
      </c>
      <c r="J48" s="296">
        <f>G48-H48</f>
        <v>-20.572303999999999</v>
      </c>
      <c r="K48" s="274">
        <f>I48-D48</f>
        <v>-0.40946076470588233</v>
      </c>
      <c r="L48" s="7"/>
      <c r="M48" s="7"/>
      <c r="N48" s="7"/>
      <c r="O48" s="274"/>
      <c r="P48" s="274"/>
      <c r="Q48" s="274"/>
    </row>
    <row r="49" spans="1:23" ht="15.95">
      <c r="A49" s="293" t="s">
        <v>66</v>
      </c>
      <c r="B49" s="49">
        <v>162.51365700000002</v>
      </c>
      <c r="C49" s="49">
        <v>161</v>
      </c>
      <c r="D49" s="274">
        <v>1.0094015962732921</v>
      </c>
      <c r="E49" s="274">
        <v>1.5136570000000233</v>
      </c>
      <c r="G49" s="271">
        <v>142.09814399999999</v>
      </c>
      <c r="H49">
        <v>253</v>
      </c>
      <c r="I49" s="297">
        <f>G49/H49</f>
        <v>0.56165274308300395</v>
      </c>
      <c r="J49" s="296">
        <f>G49-H49</f>
        <v>-110.90185600000001</v>
      </c>
      <c r="K49" s="274">
        <f>I49-D49</f>
        <v>-0.44774885319028812</v>
      </c>
      <c r="L49" s="7"/>
      <c r="M49" s="7"/>
      <c r="N49" s="7"/>
      <c r="O49" s="274"/>
      <c r="P49" s="274"/>
      <c r="Q49" s="274"/>
    </row>
    <row r="50" spans="1:23" ht="15.95">
      <c r="A50" s="293" t="s">
        <v>67</v>
      </c>
      <c r="B50" s="49">
        <v>649.73812499999997</v>
      </c>
      <c r="C50" s="49">
        <v>534</v>
      </c>
      <c r="D50" s="274">
        <v>1.2167380617977528</v>
      </c>
      <c r="E50" s="274">
        <v>115.73812499999997</v>
      </c>
      <c r="G50" s="271">
        <v>745.65113199999996</v>
      </c>
      <c r="H50">
        <v>974</v>
      </c>
      <c r="I50" s="297">
        <f>G50/H50</f>
        <v>0.76555557700205334</v>
      </c>
      <c r="J50" s="296">
        <f>G50-H50</f>
        <v>-228.34886800000004</v>
      </c>
      <c r="K50" s="274">
        <f>I50-D50</f>
        <v>-0.45118248479569945</v>
      </c>
      <c r="L50" s="7"/>
      <c r="M50" s="7"/>
      <c r="N50" s="7"/>
      <c r="O50" s="274"/>
      <c r="P50" s="274"/>
      <c r="Q50" s="274"/>
    </row>
    <row r="51" spans="1:23" ht="15.95">
      <c r="A51" s="293" t="s">
        <v>68</v>
      </c>
      <c r="B51" s="49">
        <v>50.992011000000005</v>
      </c>
      <c r="C51" s="49">
        <v>77</v>
      </c>
      <c r="D51" s="274">
        <v>0.66223390909090918</v>
      </c>
      <c r="E51" s="274">
        <v>-26.007988999999995</v>
      </c>
      <c r="G51" s="271">
        <v>43.565191999999996</v>
      </c>
      <c r="H51">
        <v>116</v>
      </c>
      <c r="I51" s="297">
        <f>G51/H51</f>
        <v>0.37556199999999995</v>
      </c>
      <c r="J51" s="296">
        <f>G51-H51</f>
        <v>-72.434808000000004</v>
      </c>
      <c r="K51" s="274">
        <f>I51-D51</f>
        <v>-0.28667190909090923</v>
      </c>
      <c r="L51" s="7"/>
      <c r="M51" s="7"/>
      <c r="N51" s="7"/>
      <c r="O51" s="274"/>
      <c r="P51" s="274"/>
      <c r="Q51" s="274"/>
    </row>
    <row r="52" spans="1:23" ht="15.95">
      <c r="A52" s="293" t="s">
        <v>69</v>
      </c>
      <c r="B52" s="49">
        <v>10.779867000000001</v>
      </c>
      <c r="C52" s="49">
        <v>16</v>
      </c>
      <c r="D52" s="274">
        <v>0.67374168750000007</v>
      </c>
      <c r="E52" s="274">
        <v>-5.2201329999999988</v>
      </c>
      <c r="G52" s="271">
        <v>9.0382560000000005</v>
      </c>
      <c r="H52">
        <v>26</v>
      </c>
      <c r="I52" s="297">
        <f>G52/H52</f>
        <v>0.3476252307692308</v>
      </c>
      <c r="J52" s="296">
        <f>G52-H52</f>
        <v>-16.961743999999999</v>
      </c>
      <c r="K52" s="274">
        <f>I52-D52</f>
        <v>-0.32611645673076928</v>
      </c>
      <c r="L52" s="7"/>
      <c r="M52" s="7"/>
      <c r="N52" s="7"/>
      <c r="O52" s="274"/>
      <c r="P52" s="274"/>
      <c r="Q52" s="274"/>
    </row>
    <row r="53" spans="1:23" ht="15.95">
      <c r="A53" s="293" t="s">
        <v>70</v>
      </c>
      <c r="B53" s="49">
        <v>139.529034</v>
      </c>
      <c r="C53" s="49">
        <v>217</v>
      </c>
      <c r="D53" s="274">
        <v>0.64299094009216584</v>
      </c>
      <c r="E53" s="274">
        <v>-77.470966000000004</v>
      </c>
      <c r="G53" s="271">
        <v>151.227431</v>
      </c>
      <c r="H53">
        <v>321</v>
      </c>
      <c r="I53" s="297">
        <f>G53/H53</f>
        <v>0.47111349221183801</v>
      </c>
      <c r="J53" s="296">
        <f>G53-H53</f>
        <v>-169.772569</v>
      </c>
      <c r="K53" s="274">
        <f>I53-D53</f>
        <v>-0.17187744788032783</v>
      </c>
      <c r="L53" s="7"/>
      <c r="M53" s="7"/>
      <c r="N53" s="7"/>
      <c r="O53" s="274"/>
      <c r="P53" s="274"/>
      <c r="Q53" s="274"/>
    </row>
    <row r="54" spans="1:23" ht="15.95">
      <c r="A54" s="293" t="s">
        <v>71</v>
      </c>
      <c r="B54" s="49">
        <v>203.50142099999999</v>
      </c>
      <c r="C54" s="49">
        <v>165</v>
      </c>
      <c r="D54" s="274">
        <v>1.2333419454545453</v>
      </c>
      <c r="E54" s="274">
        <v>38.501420999999993</v>
      </c>
      <c r="G54" s="271">
        <v>194.51578899999998</v>
      </c>
      <c r="H54">
        <v>240</v>
      </c>
      <c r="I54" s="297">
        <f>G54/H54</f>
        <v>0.81048245416666664</v>
      </c>
      <c r="J54" s="296">
        <f>G54-H54</f>
        <v>-45.484211000000016</v>
      </c>
      <c r="K54" s="274">
        <f>I54-D54</f>
        <v>-0.4228594912878787</v>
      </c>
      <c r="L54" s="7"/>
      <c r="M54" s="7"/>
      <c r="N54" s="7"/>
      <c r="O54" s="274"/>
      <c r="P54" s="274"/>
      <c r="Q54" s="274"/>
    </row>
    <row r="55" spans="1:23" ht="15.95">
      <c r="A55" s="293" t="s">
        <v>72</v>
      </c>
      <c r="B55" s="49">
        <v>51.82893</v>
      </c>
      <c r="C55" s="49">
        <v>44</v>
      </c>
      <c r="D55" s="274">
        <v>1.1779302272727272</v>
      </c>
      <c r="E55" s="274">
        <v>7.8289299999999997</v>
      </c>
      <c r="G55" s="271">
        <v>35.786405999999999</v>
      </c>
      <c r="H55">
        <v>57</v>
      </c>
      <c r="I55" s="297">
        <f>G55/H55</f>
        <v>0.62783168421052626</v>
      </c>
      <c r="J55" s="296">
        <f>G55-H55</f>
        <v>-21.213594000000001</v>
      </c>
      <c r="K55" s="274">
        <f>I55-D55</f>
        <v>-0.55009854306220096</v>
      </c>
      <c r="L55" s="7"/>
      <c r="M55" s="7"/>
      <c r="N55" s="7"/>
      <c r="O55" s="274"/>
      <c r="P55" s="274"/>
      <c r="Q55" s="274"/>
    </row>
    <row r="56" spans="1:23" ht="15.95">
      <c r="A56" s="293" t="s">
        <v>73</v>
      </c>
      <c r="B56" s="49">
        <v>126.87892199999999</v>
      </c>
      <c r="C56" s="49">
        <v>149</v>
      </c>
      <c r="D56" s="274">
        <v>0.85153638926174491</v>
      </c>
      <c r="E56" s="274">
        <v>-22.121078000000011</v>
      </c>
      <c r="G56" s="271">
        <v>114.286303</v>
      </c>
      <c r="H56">
        <v>226</v>
      </c>
      <c r="I56" s="297">
        <f>G56/H56</f>
        <v>0.50569160619469034</v>
      </c>
      <c r="J56" s="296">
        <f>G56-H56</f>
        <v>-111.713697</v>
      </c>
      <c r="K56" s="274">
        <f>I56-D56</f>
        <v>-0.34584478306705457</v>
      </c>
      <c r="L56" s="7"/>
      <c r="M56" s="7"/>
      <c r="N56" s="7"/>
      <c r="O56" s="274"/>
      <c r="P56" s="274"/>
      <c r="Q56" s="274"/>
    </row>
    <row r="57" spans="1:23" ht="15.95">
      <c r="A57" s="293" t="s">
        <v>74</v>
      </c>
      <c r="B57" s="49">
        <v>17.903061000000001</v>
      </c>
      <c r="C57" s="49">
        <v>17</v>
      </c>
      <c r="D57" s="274">
        <v>1.0531212352941177</v>
      </c>
      <c r="E57" s="274">
        <v>0.903061000000001</v>
      </c>
      <c r="G57" s="271">
        <v>11.176860999999999</v>
      </c>
      <c r="H57">
        <v>23</v>
      </c>
      <c r="I57" s="297">
        <f>G57/H57</f>
        <v>0.48595047826086951</v>
      </c>
      <c r="J57" s="296">
        <f>G57-H57</f>
        <v>-11.823139000000001</v>
      </c>
      <c r="K57" s="274">
        <f>I57-D57</f>
        <v>-0.56717075703324826</v>
      </c>
      <c r="L57" s="7"/>
      <c r="M57" s="7"/>
      <c r="N57" s="7"/>
      <c r="O57" s="274"/>
      <c r="P57" s="274"/>
      <c r="Q57" s="274"/>
    </row>
    <row r="58" spans="1:23">
      <c r="U58" s="274"/>
      <c r="V58" s="274"/>
      <c r="W58" s="274"/>
    </row>
    <row r="60" spans="1:23" ht="15.95">
      <c r="A60" s="293" t="s">
        <v>331</v>
      </c>
    </row>
    <row r="61" spans="1:23">
      <c r="A61" s="26"/>
      <c r="B61" s="294"/>
      <c r="C61" s="2"/>
      <c r="D61" s="2"/>
      <c r="E61" s="2"/>
      <c r="F61" s="21"/>
      <c r="G61" s="294"/>
      <c r="H61" s="2"/>
      <c r="I61" s="2"/>
      <c r="J61" s="2"/>
      <c r="K61" s="2"/>
    </row>
    <row r="62" spans="1:23" ht="63.95">
      <c r="A62" s="26" t="s">
        <v>17</v>
      </c>
      <c r="B62" s="294" t="s">
        <v>322</v>
      </c>
      <c r="C62" s="2" t="s">
        <v>323</v>
      </c>
      <c r="D62" s="2" t="s">
        <v>324</v>
      </c>
      <c r="E62" s="2" t="s">
        <v>325</v>
      </c>
      <c r="F62" s="21" t="s">
        <v>332</v>
      </c>
      <c r="G62" s="294" t="s">
        <v>333</v>
      </c>
      <c r="H62" s="2" t="s">
        <v>334</v>
      </c>
      <c r="I62" s="2" t="s">
        <v>335</v>
      </c>
      <c r="J62" s="2" t="s">
        <v>336</v>
      </c>
      <c r="K62" s="2" t="s">
        <v>337</v>
      </c>
      <c r="M62" s="26" t="s">
        <v>17</v>
      </c>
      <c r="N62" s="2" t="s">
        <v>335</v>
      </c>
    </row>
    <row r="63" spans="1:23" ht="15.95">
      <c r="A63" s="293" t="s">
        <v>51</v>
      </c>
      <c r="B63" s="49">
        <v>39.203838000000005</v>
      </c>
      <c r="C63" s="49">
        <v>49</v>
      </c>
      <c r="D63" s="274">
        <v>0.80007832653061239</v>
      </c>
      <c r="E63" s="274">
        <v>-9.7961619999999954</v>
      </c>
      <c r="G63" s="7">
        <v>27.531786283891549</v>
      </c>
      <c r="H63" s="7">
        <v>85</v>
      </c>
      <c r="I63" s="274">
        <v>0.3239033680457829</v>
      </c>
      <c r="J63" s="7">
        <v>-57.468213716108451</v>
      </c>
      <c r="K63" s="257">
        <v>-0.47617495848482949</v>
      </c>
      <c r="M63" s="293" t="s">
        <v>51</v>
      </c>
      <c r="N63" s="274">
        <v>0.3239033680457829</v>
      </c>
    </row>
    <row r="64" spans="1:23" ht="15.95">
      <c r="A64" s="293" t="s">
        <v>68</v>
      </c>
      <c r="B64" s="49">
        <v>50.992011000000005</v>
      </c>
      <c r="C64" s="49">
        <v>77</v>
      </c>
      <c r="D64" s="274">
        <v>0.66223390909090918</v>
      </c>
      <c r="E64" s="274">
        <v>-26.007988999999995</v>
      </c>
      <c r="G64" s="7">
        <v>43.553310526315791</v>
      </c>
      <c r="H64" s="7">
        <v>129</v>
      </c>
      <c r="I64" s="274">
        <v>0.33762256221950226</v>
      </c>
      <c r="J64" s="7">
        <v>-85.446689473684216</v>
      </c>
      <c r="K64" s="257">
        <v>-0.32461134687140691</v>
      </c>
      <c r="M64" s="293" t="s">
        <v>68</v>
      </c>
      <c r="N64" s="274">
        <v>0.33762256221950226</v>
      </c>
    </row>
    <row r="65" spans="1:14" ht="15.95">
      <c r="A65" s="293" t="s">
        <v>38</v>
      </c>
      <c r="B65" s="49">
        <v>135.84483900000001</v>
      </c>
      <c r="C65" s="49">
        <v>150</v>
      </c>
      <c r="D65" s="274">
        <v>0.90563226000000008</v>
      </c>
      <c r="E65" s="274">
        <v>-14.155160999999993</v>
      </c>
      <c r="G65" s="7">
        <v>92.864838596491239</v>
      </c>
      <c r="H65" s="7">
        <v>251</v>
      </c>
      <c r="I65" s="274">
        <v>0.36997943663940736</v>
      </c>
      <c r="J65" s="7">
        <v>-158.13516140350876</v>
      </c>
      <c r="K65" s="257">
        <v>-0.53565282336059272</v>
      </c>
      <c r="M65" s="293" t="s">
        <v>38</v>
      </c>
      <c r="N65" s="274">
        <v>0.36997943663940736</v>
      </c>
    </row>
    <row r="66" spans="1:14" ht="15.95">
      <c r="A66" s="293" t="s">
        <v>53</v>
      </c>
      <c r="B66" s="49">
        <v>25.228917000000003</v>
      </c>
      <c r="C66" s="49">
        <v>37</v>
      </c>
      <c r="D66" s="274">
        <v>0.6818626216216217</v>
      </c>
      <c r="E66" s="274">
        <v>-11.771082999999997</v>
      </c>
      <c r="G66" s="7">
        <v>25.279859011164273</v>
      </c>
      <c r="H66" s="7">
        <v>65</v>
      </c>
      <c r="I66" s="274">
        <v>0.38892090786406575</v>
      </c>
      <c r="J66" s="7">
        <v>-39.720140988835723</v>
      </c>
      <c r="K66" s="257">
        <v>-0.29294171375755595</v>
      </c>
      <c r="M66" s="293" t="s">
        <v>53</v>
      </c>
      <c r="N66" s="274">
        <v>0.38892090786406575</v>
      </c>
    </row>
    <row r="67" spans="1:14" ht="15.95">
      <c r="A67" s="293" t="s">
        <v>47</v>
      </c>
      <c r="B67" s="49">
        <v>129.563568</v>
      </c>
      <c r="C67" s="49">
        <v>121</v>
      </c>
      <c r="D67" s="274">
        <v>1.0707732892561983</v>
      </c>
      <c r="E67" s="274">
        <v>8.5635680000000036</v>
      </c>
      <c r="G67" s="7">
        <v>102.29354944178628</v>
      </c>
      <c r="H67" s="7">
        <v>254</v>
      </c>
      <c r="I67" s="274">
        <v>0.40273050961333184</v>
      </c>
      <c r="J67" s="7">
        <v>-151.7064505582137</v>
      </c>
      <c r="K67" s="257">
        <v>-0.66804277964286651</v>
      </c>
      <c r="M67" s="293" t="s">
        <v>47</v>
      </c>
      <c r="N67" s="274">
        <v>0.40273050961333184</v>
      </c>
    </row>
    <row r="68" spans="1:14" ht="15.95">
      <c r="A68" s="293" t="s">
        <v>58</v>
      </c>
      <c r="B68" s="49">
        <v>11.594268000000001</v>
      </c>
      <c r="C68" s="49">
        <v>23</v>
      </c>
      <c r="D68" s="274">
        <v>0.50409860869565226</v>
      </c>
      <c r="E68" s="274">
        <v>-11.405731999999999</v>
      </c>
      <c r="G68" s="7">
        <v>14.819014832535885</v>
      </c>
      <c r="H68" s="7">
        <v>35</v>
      </c>
      <c r="I68" s="274">
        <v>0.42340042378673959</v>
      </c>
      <c r="J68" s="7">
        <v>-20.180985167464115</v>
      </c>
      <c r="K68" s="257">
        <v>-8.0698184908912673E-2</v>
      </c>
      <c r="M68" s="293" t="s">
        <v>58</v>
      </c>
      <c r="N68" s="274">
        <v>0.42340042378673959</v>
      </c>
    </row>
    <row r="69" spans="1:14" ht="15.95">
      <c r="A69" s="293" t="s">
        <v>50</v>
      </c>
      <c r="B69" s="49">
        <v>25.302726</v>
      </c>
      <c r="C69" s="49">
        <v>27</v>
      </c>
      <c r="D69" s="274">
        <v>0.93713800000000003</v>
      </c>
      <c r="E69" s="274">
        <v>-1.6972740000000002</v>
      </c>
      <c r="G69" s="7">
        <v>17.621577830940989</v>
      </c>
      <c r="H69" s="7">
        <v>41</v>
      </c>
      <c r="I69" s="274">
        <v>0.42979458124246317</v>
      </c>
      <c r="J69" s="7">
        <v>-23.378422169059011</v>
      </c>
      <c r="K69" s="257">
        <v>-0.50734341875753686</v>
      </c>
      <c r="M69" s="293" t="s">
        <v>50</v>
      </c>
      <c r="N69" s="274">
        <v>0.42979458124246317</v>
      </c>
    </row>
    <row r="70" spans="1:14" ht="15.95">
      <c r="A70" s="293" t="s">
        <v>69</v>
      </c>
      <c r="B70" s="49">
        <v>10.779867000000001</v>
      </c>
      <c r="C70" s="49">
        <v>16</v>
      </c>
      <c r="D70" s="274">
        <v>0.67374168750000007</v>
      </c>
      <c r="E70" s="274">
        <v>-5.2201329999999988</v>
      </c>
      <c r="G70" s="7">
        <v>11.763356937799044</v>
      </c>
      <c r="H70" s="7">
        <v>26</v>
      </c>
      <c r="I70" s="274">
        <v>0.45243680529996322</v>
      </c>
      <c r="J70" s="7">
        <v>-14.236643062200956</v>
      </c>
      <c r="K70" s="257">
        <v>-0.22130488220003686</v>
      </c>
      <c r="M70" s="293" t="s">
        <v>69</v>
      </c>
      <c r="N70" s="274">
        <v>0.45243680529996322</v>
      </c>
    </row>
    <row r="71" spans="1:14" ht="15.95">
      <c r="A71" s="293" t="s">
        <v>65</v>
      </c>
      <c r="B71" s="49">
        <v>16.892253</v>
      </c>
      <c r="C71" s="49">
        <v>21</v>
      </c>
      <c r="D71" s="274">
        <v>0.80439300000000002</v>
      </c>
      <c r="E71" s="274">
        <v>-4.1077469999999998</v>
      </c>
      <c r="G71" s="7">
        <v>15.315327751196172</v>
      </c>
      <c r="H71" s="7">
        <v>33</v>
      </c>
      <c r="I71" s="274">
        <v>0.46410084094533854</v>
      </c>
      <c r="J71" s="7">
        <v>-17.684672248803828</v>
      </c>
      <c r="K71" s="257">
        <v>-0.34029215905466148</v>
      </c>
      <c r="M71" s="293" t="s">
        <v>65</v>
      </c>
      <c r="N71" s="274">
        <v>0.46410084094533854</v>
      </c>
    </row>
    <row r="72" spans="1:14" ht="15.95">
      <c r="A72" s="293" t="s">
        <v>40</v>
      </c>
      <c r="B72" s="49">
        <v>59.495058</v>
      </c>
      <c r="C72" s="49">
        <v>71</v>
      </c>
      <c r="D72" s="274">
        <v>0.83795856338028174</v>
      </c>
      <c r="E72" s="274">
        <v>-11.504942</v>
      </c>
      <c r="G72" s="7">
        <v>46.387973365231261</v>
      </c>
      <c r="H72" s="7">
        <v>94</v>
      </c>
      <c r="I72" s="274">
        <v>0.49348907835352407</v>
      </c>
      <c r="J72" s="7">
        <v>-47.612026634768739</v>
      </c>
      <c r="K72" s="257">
        <v>-0.34446948502675767</v>
      </c>
      <c r="M72" s="293" t="s">
        <v>40</v>
      </c>
      <c r="N72" s="274">
        <v>0.49348907835352407</v>
      </c>
    </row>
    <row r="73" spans="1:14" ht="15.95">
      <c r="A73" s="293" t="s">
        <v>73</v>
      </c>
      <c r="B73" s="49">
        <v>126.87892199999999</v>
      </c>
      <c r="C73" s="49">
        <v>149</v>
      </c>
      <c r="D73" s="274">
        <v>0.85153638926174491</v>
      </c>
      <c r="E73" s="274">
        <v>-22.121078000000011</v>
      </c>
      <c r="G73" s="7">
        <v>112.03461642743223</v>
      </c>
      <c r="H73" s="7">
        <v>220</v>
      </c>
      <c r="I73" s="274">
        <v>0.50924825648832828</v>
      </c>
      <c r="J73" s="7">
        <v>-107.96538357256777</v>
      </c>
      <c r="K73" s="257">
        <v>-0.34228813277341663</v>
      </c>
      <c r="M73" s="293" t="s">
        <v>73</v>
      </c>
      <c r="N73" s="274">
        <v>0.50924825648832828</v>
      </c>
    </row>
    <row r="74" spans="1:14" ht="15.95">
      <c r="A74" s="293" t="s">
        <v>60</v>
      </c>
      <c r="B74" s="49">
        <v>72.735641999999999</v>
      </c>
      <c r="C74" s="49">
        <v>81</v>
      </c>
      <c r="D74" s="274">
        <v>0.89797088888888887</v>
      </c>
      <c r="E74" s="274">
        <v>-8.2643580000000014</v>
      </c>
      <c r="G74" s="7">
        <v>60.430418979266349</v>
      </c>
      <c r="H74" s="7">
        <v>118</v>
      </c>
      <c r="I74" s="274">
        <v>0.51212219473954534</v>
      </c>
      <c r="J74" s="7">
        <v>-57.569581020733651</v>
      </c>
      <c r="K74" s="257">
        <v>-0.38584869414934353</v>
      </c>
      <c r="M74" s="293" t="s">
        <v>60</v>
      </c>
      <c r="N74" s="274">
        <v>0.51212219473954534</v>
      </c>
    </row>
    <row r="75" spans="1:14" ht="15.95">
      <c r="A75" s="293" t="s">
        <v>36</v>
      </c>
      <c r="B75" s="49">
        <v>29.451042000000001</v>
      </c>
      <c r="C75" s="49">
        <v>40</v>
      </c>
      <c r="D75" s="274">
        <v>0.73627605000000007</v>
      </c>
      <c r="E75" s="274">
        <v>-10.548957999999999</v>
      </c>
      <c r="G75" s="7">
        <v>32.385035247208933</v>
      </c>
      <c r="H75" s="7">
        <v>63</v>
      </c>
      <c r="I75" s="274">
        <v>0.51404817852712592</v>
      </c>
      <c r="J75" s="7">
        <v>-30.614964752791067</v>
      </c>
      <c r="K75" s="257">
        <v>-0.22222787147287415</v>
      </c>
      <c r="M75" s="293" t="s">
        <v>36</v>
      </c>
      <c r="N75" s="274">
        <v>0.51404817852712592</v>
      </c>
    </row>
    <row r="76" spans="1:14" ht="15.95">
      <c r="A76" s="293" t="s">
        <v>66</v>
      </c>
      <c r="B76" s="49">
        <v>162.51365700000002</v>
      </c>
      <c r="C76" s="49">
        <v>161</v>
      </c>
      <c r="D76" s="274">
        <v>1.0094015962732921</v>
      </c>
      <c r="E76" s="274">
        <v>1.5136570000000233</v>
      </c>
      <c r="G76" s="7">
        <v>140.65409346092503</v>
      </c>
      <c r="H76" s="7">
        <v>262</v>
      </c>
      <c r="I76" s="274">
        <v>0.53684768496536273</v>
      </c>
      <c r="J76" s="7">
        <v>-121.34590653907497</v>
      </c>
      <c r="K76" s="257">
        <v>-0.47255391130792934</v>
      </c>
      <c r="M76" s="293" t="s">
        <v>66</v>
      </c>
      <c r="N76" s="274">
        <v>0.53684768496536273</v>
      </c>
    </row>
    <row r="77" spans="1:14" ht="15.95">
      <c r="A77" s="293" t="s">
        <v>34</v>
      </c>
      <c r="B77" s="49">
        <v>224.891019</v>
      </c>
      <c r="C77" s="49">
        <v>227</v>
      </c>
      <c r="D77" s="274">
        <v>0.99070933480176215</v>
      </c>
      <c r="E77" s="274">
        <v>-2.108981</v>
      </c>
      <c r="G77" s="7">
        <v>205.23033030303029</v>
      </c>
      <c r="H77" s="7">
        <v>380</v>
      </c>
      <c r="I77" s="274">
        <v>0.54007981658692183</v>
      </c>
      <c r="J77" s="7">
        <v>-174.76966969696971</v>
      </c>
      <c r="K77" s="257">
        <v>-0.45062951821484032</v>
      </c>
      <c r="M77" s="293" t="s">
        <v>34</v>
      </c>
      <c r="N77" s="274">
        <v>0.54007981658692183</v>
      </c>
    </row>
    <row r="78" spans="1:14" ht="15.95">
      <c r="A78" s="293" t="s">
        <v>70</v>
      </c>
      <c r="B78" s="49">
        <v>139.529034</v>
      </c>
      <c r="C78" s="49">
        <v>217</v>
      </c>
      <c r="D78" s="274">
        <v>0.64299094009216584</v>
      </c>
      <c r="E78" s="274">
        <v>-77.470966000000004</v>
      </c>
      <c r="G78" s="7">
        <v>167.91179649122805</v>
      </c>
      <c r="H78" s="7">
        <v>310</v>
      </c>
      <c r="I78" s="274">
        <v>0.54165095642331629</v>
      </c>
      <c r="J78" s="7">
        <v>-142.08820350877195</v>
      </c>
      <c r="K78" s="257">
        <v>-0.10133998366884955</v>
      </c>
      <c r="M78" s="293" t="s">
        <v>70</v>
      </c>
      <c r="N78" s="274">
        <v>0.54165095642331629</v>
      </c>
    </row>
    <row r="79" spans="1:14" ht="15.95">
      <c r="A79" s="293" t="s">
        <v>43</v>
      </c>
      <c r="B79" s="49">
        <v>27.045369000000001</v>
      </c>
      <c r="C79" s="49">
        <v>32</v>
      </c>
      <c r="D79" s="274">
        <v>0.84516778125000003</v>
      </c>
      <c r="E79" s="274">
        <v>-4.9546309999999991</v>
      </c>
      <c r="G79" s="7">
        <v>33.186296650717701</v>
      </c>
      <c r="H79" s="7">
        <v>61</v>
      </c>
      <c r="I79" s="274">
        <v>0.54403765001176563</v>
      </c>
      <c r="J79" s="7">
        <v>-27.813703349282299</v>
      </c>
      <c r="K79" s="257">
        <v>-0.3011301312382344</v>
      </c>
      <c r="M79" s="293" t="s">
        <v>43</v>
      </c>
      <c r="N79" s="274">
        <v>0.54403765001176563</v>
      </c>
    </row>
    <row r="80" spans="1:14" ht="15.95">
      <c r="A80" s="293" t="s">
        <v>64</v>
      </c>
      <c r="B80" s="49">
        <v>82.540980000000005</v>
      </c>
      <c r="C80" s="49">
        <v>105</v>
      </c>
      <c r="D80" s="274">
        <v>0.78610457142857149</v>
      </c>
      <c r="E80" s="274">
        <v>-22.459019999999995</v>
      </c>
      <c r="G80" s="7">
        <v>102.05033141945773</v>
      </c>
      <c r="H80" s="7">
        <v>183</v>
      </c>
      <c r="I80" s="274">
        <v>0.55765208425933188</v>
      </c>
      <c r="J80" s="7">
        <v>-80.949668580542266</v>
      </c>
      <c r="K80" s="257">
        <v>-0.2284524871692396</v>
      </c>
      <c r="M80" s="293" t="s">
        <v>64</v>
      </c>
      <c r="N80" s="274">
        <v>0.55765208425933188</v>
      </c>
    </row>
    <row r="81" spans="1:14" ht="15.95">
      <c r="A81" s="293" t="s">
        <v>27</v>
      </c>
      <c r="B81" s="49">
        <v>65.085777000000007</v>
      </c>
      <c r="C81" s="49">
        <v>59</v>
      </c>
      <c r="D81" s="274">
        <v>1.1031487627118646</v>
      </c>
      <c r="E81" s="274">
        <v>6.0857770000000073</v>
      </c>
      <c r="G81" s="7">
        <v>52.040014513556621</v>
      </c>
      <c r="H81" s="7">
        <v>89</v>
      </c>
      <c r="I81" s="274">
        <v>0.58471926419726539</v>
      </c>
      <c r="J81" s="7">
        <v>-36.959985486443379</v>
      </c>
      <c r="K81" s="257">
        <v>-0.51842949851459919</v>
      </c>
      <c r="M81" s="293" t="s">
        <v>27</v>
      </c>
      <c r="N81" s="274">
        <v>0.58471926419726539</v>
      </c>
    </row>
    <row r="82" spans="1:14" ht="15.95">
      <c r="A82" s="293" t="s">
        <v>33</v>
      </c>
      <c r="B82" s="49">
        <v>437.63732999999996</v>
      </c>
      <c r="C82" s="49">
        <v>416</v>
      </c>
      <c r="D82" s="274">
        <v>1.0520128124999999</v>
      </c>
      <c r="E82" s="274">
        <v>21.637329999999963</v>
      </c>
      <c r="G82" s="7">
        <v>429.34524370015947</v>
      </c>
      <c r="H82" s="7">
        <v>725</v>
      </c>
      <c r="I82" s="274">
        <v>0.59220033613815104</v>
      </c>
      <c r="J82" s="7">
        <v>-295.65475629984053</v>
      </c>
      <c r="K82" s="257">
        <v>-0.45981247636184885</v>
      </c>
      <c r="M82" s="293" t="s">
        <v>33</v>
      </c>
      <c r="N82" s="274">
        <v>0.59220033613815104</v>
      </c>
    </row>
    <row r="83" spans="1:14" ht="15.95">
      <c r="A83" s="293" t="s">
        <v>74</v>
      </c>
      <c r="B83" s="49">
        <v>17.903061000000001</v>
      </c>
      <c r="C83" s="49">
        <v>17</v>
      </c>
      <c r="D83" s="274">
        <v>1.0531212352941177</v>
      </c>
      <c r="E83" s="274">
        <v>0.903061000000001</v>
      </c>
      <c r="G83" s="7">
        <v>13.086858054226475</v>
      </c>
      <c r="H83" s="7">
        <v>22</v>
      </c>
      <c r="I83" s="274">
        <v>0.59485718428302159</v>
      </c>
      <c r="J83" s="7">
        <v>-8.9131419457735248</v>
      </c>
      <c r="K83" s="257">
        <v>-0.45826405101109613</v>
      </c>
      <c r="M83" s="293" t="s">
        <v>74</v>
      </c>
      <c r="N83" s="274">
        <v>0.59485718428302159</v>
      </c>
    </row>
    <row r="84" spans="1:14" ht="15.95">
      <c r="A84" s="293" t="s">
        <v>49</v>
      </c>
      <c r="B84" s="49">
        <v>140.85259199999999</v>
      </c>
      <c r="C84" s="49">
        <v>125</v>
      </c>
      <c r="D84" s="274">
        <v>1.126820736</v>
      </c>
      <c r="E84" s="274">
        <v>15.852591999999987</v>
      </c>
      <c r="G84" s="7">
        <v>140.96027655502394</v>
      </c>
      <c r="H84" s="7">
        <v>236</v>
      </c>
      <c r="I84" s="274">
        <v>0.59728930743654207</v>
      </c>
      <c r="J84" s="7">
        <v>-95.039723444976062</v>
      </c>
      <c r="K84" s="257">
        <v>-0.52953142856345792</v>
      </c>
      <c r="M84" s="293" t="s">
        <v>49</v>
      </c>
      <c r="N84" s="274">
        <v>0.59728930743654207</v>
      </c>
    </row>
    <row r="85" spans="1:14" ht="15.95">
      <c r="A85" s="293" t="s">
        <v>24</v>
      </c>
      <c r="B85" s="49">
        <v>73.357388999999998</v>
      </c>
      <c r="C85" s="49">
        <v>98</v>
      </c>
      <c r="D85" s="274">
        <v>0.74854478571428573</v>
      </c>
      <c r="E85" s="274">
        <v>-24.642611000000002</v>
      </c>
      <c r="G85" s="7">
        <v>84.821359330143537</v>
      </c>
      <c r="H85" s="7">
        <v>141</v>
      </c>
      <c r="I85" s="274">
        <v>0.60156992432725909</v>
      </c>
      <c r="J85" s="7">
        <v>-56.178640669856463</v>
      </c>
      <c r="K85" s="257">
        <v>-0.14697486138702665</v>
      </c>
      <c r="M85" s="293" t="s">
        <v>24</v>
      </c>
      <c r="N85" s="274">
        <v>0.60156992432725909</v>
      </c>
    </row>
    <row r="86" spans="1:14" ht="15.95">
      <c r="A86" s="293" t="s">
        <v>39</v>
      </c>
      <c r="B86" s="49">
        <v>62.403632999999999</v>
      </c>
      <c r="C86" s="49">
        <v>75</v>
      </c>
      <c r="D86" s="274">
        <v>0.83204844</v>
      </c>
      <c r="E86" s="274">
        <v>-12.596367000000001</v>
      </c>
      <c r="G86" s="7">
        <v>73.351839393939386</v>
      </c>
      <c r="H86" s="7">
        <v>121</v>
      </c>
      <c r="I86" s="274">
        <v>0.60621354871024291</v>
      </c>
      <c r="J86" s="7">
        <v>-47.648160606060614</v>
      </c>
      <c r="K86" s="257">
        <v>-0.22583489128975709</v>
      </c>
      <c r="M86" s="293" t="s">
        <v>39</v>
      </c>
      <c r="N86" s="274">
        <v>0.60621354871024291</v>
      </c>
    </row>
    <row r="87" spans="1:14" ht="15.95">
      <c r="A87" s="293" t="s">
        <v>41</v>
      </c>
      <c r="B87" s="49">
        <v>108.16646399999999</v>
      </c>
      <c r="C87" s="49">
        <v>89</v>
      </c>
      <c r="D87" s="274">
        <v>1.2153535280898875</v>
      </c>
      <c r="E87" s="274">
        <v>19.166463999999991</v>
      </c>
      <c r="G87" s="7">
        <v>106.66900462519936</v>
      </c>
      <c r="H87" s="7">
        <v>167</v>
      </c>
      <c r="I87" s="274">
        <v>0.63873655464191237</v>
      </c>
      <c r="J87" s="7">
        <v>-60.330995374800636</v>
      </c>
      <c r="K87" s="257">
        <v>-0.57661697344797513</v>
      </c>
      <c r="M87" s="293" t="s">
        <v>41</v>
      </c>
      <c r="N87" s="274">
        <v>0.63873655464191237</v>
      </c>
    </row>
    <row r="88" spans="1:14" ht="15.95">
      <c r="A88" s="293" t="s">
        <v>57</v>
      </c>
      <c r="B88" s="49">
        <v>229.550994</v>
      </c>
      <c r="C88" s="49">
        <v>226</v>
      </c>
      <c r="D88" s="274">
        <v>1.0157123628318585</v>
      </c>
      <c r="E88" s="274">
        <v>3.5509940000000029</v>
      </c>
      <c r="G88" s="7">
        <v>231.19045901116428</v>
      </c>
      <c r="H88" s="7">
        <v>359</v>
      </c>
      <c r="I88" s="274">
        <v>0.64398456549070826</v>
      </c>
      <c r="J88" s="7">
        <v>-127.80954098883572</v>
      </c>
      <c r="K88" s="257">
        <v>-0.37172779734115025</v>
      </c>
      <c r="M88" s="293" t="s">
        <v>57</v>
      </c>
      <c r="N88" s="274">
        <v>0.64398456549070826</v>
      </c>
    </row>
    <row r="89" spans="1:14" ht="15.95">
      <c r="A89" s="293" t="s">
        <v>26</v>
      </c>
      <c r="B89" s="49">
        <v>220.53753899999998</v>
      </c>
      <c r="C89" s="49">
        <v>156</v>
      </c>
      <c r="D89" s="274">
        <v>1.413702173076923</v>
      </c>
      <c r="E89" s="274">
        <v>64.537538999999981</v>
      </c>
      <c r="G89" s="7">
        <v>155.49533125996811</v>
      </c>
      <c r="H89" s="7">
        <v>241</v>
      </c>
      <c r="I89" s="274">
        <v>0.64520884340235729</v>
      </c>
      <c r="J89" s="7">
        <v>-85.504668740031889</v>
      </c>
      <c r="K89" s="257">
        <v>-0.76849332967456574</v>
      </c>
      <c r="M89" s="293" t="s">
        <v>26</v>
      </c>
      <c r="N89" s="274">
        <v>0.64520884340235729</v>
      </c>
    </row>
    <row r="90" spans="1:14" ht="15.95">
      <c r="A90" s="293" t="s">
        <v>32</v>
      </c>
      <c r="B90" s="49">
        <v>26.284761</v>
      </c>
      <c r="C90" s="49">
        <v>34</v>
      </c>
      <c r="D90" s="274">
        <v>0.77308120588235296</v>
      </c>
      <c r="E90" s="274">
        <v>-7.7152390000000004</v>
      </c>
      <c r="G90" s="7">
        <v>28.856522009569378</v>
      </c>
      <c r="H90" s="7">
        <v>43</v>
      </c>
      <c r="I90" s="274">
        <v>0.67108190719928784</v>
      </c>
      <c r="J90" s="7">
        <v>-14.143477990430622</v>
      </c>
      <c r="K90" s="257">
        <v>-0.10199929868306512</v>
      </c>
      <c r="M90" s="293" t="s">
        <v>32</v>
      </c>
      <c r="N90" s="274">
        <v>0.67108190719928784</v>
      </c>
    </row>
    <row r="91" spans="1:14" ht="15.95">
      <c r="A91" s="293" t="s">
        <v>29</v>
      </c>
      <c r="B91" s="49">
        <v>109.673919</v>
      </c>
      <c r="C91" s="49">
        <v>125</v>
      </c>
      <c r="D91" s="274">
        <v>0.87739135199999996</v>
      </c>
      <c r="E91" s="274">
        <v>-15.326081000000002</v>
      </c>
      <c r="G91" s="7">
        <v>156.57191052631578</v>
      </c>
      <c r="H91" s="7">
        <v>231</v>
      </c>
      <c r="I91" s="274">
        <v>0.67780047846889946</v>
      </c>
      <c r="J91" s="7">
        <v>-74.428089473684224</v>
      </c>
      <c r="K91" s="257">
        <v>-0.1995908735311005</v>
      </c>
      <c r="M91" s="293" t="s">
        <v>29</v>
      </c>
      <c r="N91" s="274">
        <v>0.67780047846889946</v>
      </c>
    </row>
    <row r="92" spans="1:14" ht="15.95">
      <c r="A92" s="293" t="s">
        <v>63</v>
      </c>
      <c r="B92" s="49">
        <v>27.769698000000002</v>
      </c>
      <c r="C92" s="49">
        <v>23</v>
      </c>
      <c r="D92" s="274">
        <v>1.2073781739130436</v>
      </c>
      <c r="E92" s="274">
        <v>4.7696980000000018</v>
      </c>
      <c r="G92" s="7">
        <v>27.55647846889952</v>
      </c>
      <c r="H92" s="7">
        <v>40</v>
      </c>
      <c r="I92" s="274">
        <v>0.68891196172248803</v>
      </c>
      <c r="J92" s="7">
        <v>-12.44352153110048</v>
      </c>
      <c r="K92" s="257">
        <v>-0.51846621219055555</v>
      </c>
      <c r="M92" s="293" t="s">
        <v>63</v>
      </c>
      <c r="N92" s="274">
        <v>0.68891196172248803</v>
      </c>
    </row>
    <row r="93" spans="1:14" ht="15.95">
      <c r="A93" s="293" t="s">
        <v>72</v>
      </c>
      <c r="B93" s="49">
        <v>51.82893</v>
      </c>
      <c r="C93" s="49">
        <v>44</v>
      </c>
      <c r="D93" s="274">
        <v>1.1779302272727272</v>
      </c>
      <c r="E93" s="274">
        <v>7.8289299999999997</v>
      </c>
      <c r="G93" s="7">
        <v>38.006211164274319</v>
      </c>
      <c r="H93" s="7">
        <v>53</v>
      </c>
      <c r="I93" s="274">
        <v>0.71709832385423244</v>
      </c>
      <c r="J93" s="7">
        <v>-14.993788835725681</v>
      </c>
      <c r="K93" s="257">
        <v>-0.46083190341849478</v>
      </c>
      <c r="M93" s="293" t="s">
        <v>72</v>
      </c>
      <c r="N93" s="274">
        <v>0.71709832385423244</v>
      </c>
    </row>
    <row r="94" spans="1:14" ht="15.95">
      <c r="A94" s="293" t="s">
        <v>59</v>
      </c>
      <c r="B94" s="49">
        <v>349.53315300000003</v>
      </c>
      <c r="C94" s="49">
        <v>260</v>
      </c>
      <c r="D94" s="274">
        <v>1.3443582807692309</v>
      </c>
      <c r="E94" s="274">
        <v>89.533153000000027</v>
      </c>
      <c r="G94" s="7">
        <v>298.57296267942587</v>
      </c>
      <c r="H94" s="7">
        <v>410</v>
      </c>
      <c r="I94" s="274">
        <v>0.72822673824250217</v>
      </c>
      <c r="J94" s="7">
        <v>-111.42703732057413</v>
      </c>
      <c r="K94" s="257">
        <v>-0.61613154252672875</v>
      </c>
      <c r="M94" s="293" t="s">
        <v>59</v>
      </c>
      <c r="N94" s="274">
        <v>0.72822673824250217</v>
      </c>
    </row>
    <row r="95" spans="1:14" ht="15.95">
      <c r="A95" s="293" t="s">
        <v>31</v>
      </c>
      <c r="B95" s="49">
        <v>27.734670000000001</v>
      </c>
      <c r="C95" s="49">
        <v>23</v>
      </c>
      <c r="D95" s="274">
        <v>1.2058552173913044</v>
      </c>
      <c r="E95" s="274">
        <v>4.7346700000000013</v>
      </c>
      <c r="G95" s="7">
        <v>28.415766507177032</v>
      </c>
      <c r="H95" s="7">
        <v>39</v>
      </c>
      <c r="I95" s="274">
        <v>0.72860939761992394</v>
      </c>
      <c r="J95" s="7">
        <v>-10.584233492822968</v>
      </c>
      <c r="K95" s="257">
        <v>-0.47724581977138048</v>
      </c>
      <c r="M95" s="293" t="s">
        <v>31</v>
      </c>
      <c r="N95" s="274">
        <v>0.72860939761992394</v>
      </c>
    </row>
    <row r="96" spans="1:14" ht="15.95">
      <c r="A96" s="293" t="s">
        <v>61</v>
      </c>
      <c r="B96" s="49">
        <v>93.018105000000006</v>
      </c>
      <c r="C96" s="49">
        <v>114</v>
      </c>
      <c r="D96" s="274">
        <v>0.81594828947368425</v>
      </c>
      <c r="E96" s="274">
        <v>-20.981894999999994</v>
      </c>
      <c r="G96" s="7">
        <v>108.40856905901117</v>
      </c>
      <c r="H96" s="7">
        <v>145</v>
      </c>
      <c r="I96" s="274">
        <v>0.74764530385524941</v>
      </c>
      <c r="J96" s="7">
        <v>-36.591430940988829</v>
      </c>
      <c r="K96" s="257">
        <v>-6.8302985618434842E-2</v>
      </c>
      <c r="M96" s="293" t="s">
        <v>61</v>
      </c>
      <c r="N96" s="274">
        <v>0.74764530385524941</v>
      </c>
    </row>
    <row r="97" spans="1:14" ht="15.95">
      <c r="A97" s="293" t="s">
        <v>62</v>
      </c>
      <c r="B97" s="49">
        <v>405.38655</v>
      </c>
      <c r="C97" s="49">
        <v>262</v>
      </c>
      <c r="D97" s="274">
        <v>1.5472769083969466</v>
      </c>
      <c r="E97" s="274">
        <v>143.38655</v>
      </c>
      <c r="G97" s="7">
        <v>404.83578086124402</v>
      </c>
      <c r="H97" s="7">
        <v>532</v>
      </c>
      <c r="I97" s="274">
        <v>0.76096951289707526</v>
      </c>
      <c r="J97" s="7">
        <v>-127.16421913875598</v>
      </c>
      <c r="K97" s="257">
        <v>-0.78630739549987139</v>
      </c>
      <c r="M97" s="293" t="s">
        <v>62</v>
      </c>
      <c r="N97" s="274">
        <v>0.76096951289707526</v>
      </c>
    </row>
    <row r="98" spans="1:14" ht="15.95">
      <c r="A98" s="293" t="s">
        <v>46</v>
      </c>
      <c r="B98" s="49">
        <v>230.89706999999999</v>
      </c>
      <c r="C98" s="49">
        <v>214</v>
      </c>
      <c r="D98" s="274">
        <v>1.0789582710280372</v>
      </c>
      <c r="E98" s="274">
        <v>16.897069999999985</v>
      </c>
      <c r="G98" s="7">
        <v>281.53782424242422</v>
      </c>
      <c r="H98" s="7">
        <v>363</v>
      </c>
      <c r="I98" s="274">
        <v>0.77558629267885459</v>
      </c>
      <c r="J98" s="7">
        <v>-81.462175757575778</v>
      </c>
      <c r="K98" s="257">
        <v>-0.30337197834918261</v>
      </c>
      <c r="M98" s="293" t="s">
        <v>46</v>
      </c>
      <c r="N98" s="274">
        <v>0.77558629267885459</v>
      </c>
    </row>
    <row r="99" spans="1:14" ht="15.95">
      <c r="A99" s="293" t="s">
        <v>37</v>
      </c>
      <c r="B99" s="49">
        <v>283.25142</v>
      </c>
      <c r="C99" s="49">
        <v>266</v>
      </c>
      <c r="D99" s="274">
        <v>1.0648549624060151</v>
      </c>
      <c r="E99" s="274">
        <v>17.251419999999996</v>
      </c>
      <c r="G99" s="7">
        <v>380.94485725677833</v>
      </c>
      <c r="H99" s="7">
        <v>488</v>
      </c>
      <c r="I99" s="274">
        <v>0.78062470749339818</v>
      </c>
      <c r="J99" s="7">
        <v>-107.05514274322167</v>
      </c>
      <c r="K99" s="257">
        <v>-0.28423025491261689</v>
      </c>
      <c r="M99" s="293" t="s">
        <v>37</v>
      </c>
      <c r="N99" s="274">
        <v>0.78062470749339818</v>
      </c>
    </row>
    <row r="100" spans="1:14" ht="15.95">
      <c r="A100" s="293" t="s">
        <v>45</v>
      </c>
      <c r="B100" s="49">
        <v>130.86210599999998</v>
      </c>
      <c r="C100" s="49">
        <v>184</v>
      </c>
      <c r="D100" s="274">
        <v>0.71120709782608682</v>
      </c>
      <c r="E100" s="274">
        <v>-53.137894000000017</v>
      </c>
      <c r="G100" s="7">
        <v>217.18628628389155</v>
      </c>
      <c r="H100" s="7">
        <v>277</v>
      </c>
      <c r="I100" s="274">
        <v>0.7840660154653124</v>
      </c>
      <c r="J100" s="7">
        <v>-59.813713716108452</v>
      </c>
      <c r="K100" s="257">
        <v>7.2858917639225584E-2</v>
      </c>
      <c r="M100" s="293" t="s">
        <v>45</v>
      </c>
      <c r="N100" s="274">
        <v>0.7840660154653124</v>
      </c>
    </row>
    <row r="101" spans="1:14" ht="15.95">
      <c r="A101" s="293" t="s">
        <v>42</v>
      </c>
      <c r="B101" s="49">
        <v>140.23209600000001</v>
      </c>
      <c r="C101" s="49">
        <v>99</v>
      </c>
      <c r="D101" s="274">
        <v>1.4164858181818183</v>
      </c>
      <c r="E101" s="274">
        <v>41.232096000000013</v>
      </c>
      <c r="G101" s="7">
        <v>110.24690223285486</v>
      </c>
      <c r="H101" s="7">
        <v>138</v>
      </c>
      <c r="I101" s="274">
        <v>0.79889059589025269</v>
      </c>
      <c r="J101" s="7">
        <v>-27.753097767145135</v>
      </c>
      <c r="K101" s="257">
        <v>-0.6175952222915656</v>
      </c>
      <c r="M101" s="293" t="s">
        <v>42</v>
      </c>
      <c r="N101" s="274">
        <v>0.79889059589025269</v>
      </c>
    </row>
    <row r="102" spans="1:14" ht="15.95">
      <c r="A102" s="293" t="s">
        <v>25</v>
      </c>
      <c r="B102" s="49">
        <v>22.414167000000003</v>
      </c>
      <c r="C102" s="49">
        <v>23</v>
      </c>
      <c r="D102" s="274">
        <v>0.97452900000000009</v>
      </c>
      <c r="E102" s="274">
        <v>-0.58583299999999738</v>
      </c>
      <c r="G102" s="7">
        <v>24.056361244019136</v>
      </c>
      <c r="H102" s="7">
        <v>30</v>
      </c>
      <c r="I102" s="274">
        <v>0.80187870813397122</v>
      </c>
      <c r="J102" s="7">
        <v>-5.9436387559808637</v>
      </c>
      <c r="K102" s="257">
        <v>-0.17265029186602887</v>
      </c>
      <c r="M102" s="293" t="s">
        <v>25</v>
      </c>
      <c r="N102" s="274">
        <v>0.80187870813397122</v>
      </c>
    </row>
    <row r="103" spans="1:14" ht="15.95">
      <c r="A103" s="295" t="s">
        <v>35</v>
      </c>
      <c r="B103" s="49">
        <v>17.250039000000001</v>
      </c>
      <c r="C103" s="49">
        <v>28</v>
      </c>
      <c r="D103" s="274">
        <v>0.61607282142857145</v>
      </c>
      <c r="E103" s="274">
        <v>-10.749960999999999</v>
      </c>
      <c r="G103" s="7">
        <v>35.424643221690594</v>
      </c>
      <c r="H103" s="7">
        <v>44</v>
      </c>
      <c r="I103" s="274">
        <v>0.80510552776569533</v>
      </c>
      <c r="J103" s="7">
        <v>-8.5753567783094056</v>
      </c>
      <c r="K103" s="257">
        <v>0.18903270633712388</v>
      </c>
      <c r="M103" s="293" t="s">
        <v>35</v>
      </c>
      <c r="N103" s="274">
        <v>0.80510552776569533</v>
      </c>
    </row>
    <row r="104" spans="1:14" ht="15.95">
      <c r="A104" s="295" t="s">
        <v>48</v>
      </c>
      <c r="B104" s="49">
        <v>92.926782000000003</v>
      </c>
      <c r="C104" s="49">
        <v>54</v>
      </c>
      <c r="D104" s="274">
        <v>1.7208663333333334</v>
      </c>
      <c r="E104" s="274">
        <v>38.926782000000003</v>
      </c>
      <c r="G104" s="7">
        <v>69.741841945773515</v>
      </c>
      <c r="H104" s="7">
        <v>79</v>
      </c>
      <c r="I104" s="274">
        <v>0.88280812589586732</v>
      </c>
      <c r="J104" s="7">
        <v>-9.2581580542264845</v>
      </c>
      <c r="K104" s="257">
        <v>-0.83805820743746606</v>
      </c>
      <c r="M104" s="293" t="s">
        <v>48</v>
      </c>
      <c r="N104" s="274">
        <v>0.88280812589586732</v>
      </c>
    </row>
    <row r="105" spans="1:14" ht="15.95">
      <c r="A105" s="295" t="s">
        <v>54</v>
      </c>
      <c r="B105" s="49">
        <v>212.900184</v>
      </c>
      <c r="C105" s="49">
        <v>195</v>
      </c>
      <c r="D105" s="274">
        <v>1.0917958153846155</v>
      </c>
      <c r="E105" s="274">
        <v>17.900183999999996</v>
      </c>
      <c r="G105" s="7">
        <v>264.67553110047845</v>
      </c>
      <c r="H105" s="7">
        <v>298</v>
      </c>
      <c r="I105" s="274">
        <v>0.88817292315596796</v>
      </c>
      <c r="J105" s="7">
        <v>-33.324468899521548</v>
      </c>
      <c r="K105" s="257">
        <v>-0.20362289222864749</v>
      </c>
      <c r="M105" s="293" t="s">
        <v>54</v>
      </c>
      <c r="N105" s="274">
        <v>0.88817292315596796</v>
      </c>
    </row>
    <row r="106" spans="1:14" ht="15.95">
      <c r="A106" s="295" t="s">
        <v>44</v>
      </c>
      <c r="B106" s="49">
        <v>142.869204</v>
      </c>
      <c r="C106" s="49">
        <v>154</v>
      </c>
      <c r="D106" s="274">
        <v>0.92772210389610388</v>
      </c>
      <c r="E106" s="274">
        <v>-11.130796000000004</v>
      </c>
      <c r="G106" s="7">
        <v>196.30534003189794</v>
      </c>
      <c r="H106" s="7">
        <v>217</v>
      </c>
      <c r="I106" s="274">
        <v>0.90463290337280156</v>
      </c>
      <c r="J106" s="7">
        <v>-20.694659968102059</v>
      </c>
      <c r="K106" s="257">
        <v>-2.3089200523302322E-2</v>
      </c>
      <c r="M106" s="293" t="s">
        <v>44</v>
      </c>
      <c r="N106" s="274">
        <v>0.90463290337280156</v>
      </c>
    </row>
    <row r="107" spans="1:14" ht="15.95">
      <c r="A107" s="295" t="s">
        <v>52</v>
      </c>
      <c r="B107" s="49">
        <v>74.803545</v>
      </c>
      <c r="C107" s="49">
        <v>61</v>
      </c>
      <c r="D107" s="274">
        <v>1.2262876229508197</v>
      </c>
      <c r="E107" s="274">
        <v>13.803545</v>
      </c>
      <c r="G107" s="7">
        <v>94.069817224880381</v>
      </c>
      <c r="H107" s="7">
        <v>102</v>
      </c>
      <c r="I107" s="274">
        <v>0.92225311004784682</v>
      </c>
      <c r="J107" s="7">
        <v>-7.9301827751196186</v>
      </c>
      <c r="K107" s="257">
        <v>-0.3040345129029729</v>
      </c>
      <c r="M107" s="293" t="s">
        <v>52</v>
      </c>
      <c r="N107" s="274">
        <v>0.92225311004784682</v>
      </c>
    </row>
    <row r="108" spans="1:14" ht="15.95">
      <c r="A108" s="295" t="s">
        <v>67</v>
      </c>
      <c r="B108" s="49">
        <v>649.73812499999997</v>
      </c>
      <c r="C108" s="49">
        <v>534</v>
      </c>
      <c r="D108" s="274">
        <v>1.2167380617977528</v>
      </c>
      <c r="E108" s="274">
        <v>115.73812499999997</v>
      </c>
      <c r="G108" s="7">
        <v>833.78224577352466</v>
      </c>
      <c r="H108" s="7">
        <v>885</v>
      </c>
      <c r="I108" s="274">
        <v>0.94212683138251374</v>
      </c>
      <c r="J108" s="7">
        <v>-51.217754226475336</v>
      </c>
      <c r="K108" s="257">
        <v>-0.27461123041523905</v>
      </c>
      <c r="M108" s="293" t="s">
        <v>67</v>
      </c>
      <c r="N108" s="274">
        <v>0.94212683138251374</v>
      </c>
    </row>
    <row r="109" spans="1:14" ht="15.95">
      <c r="A109" s="295" t="s">
        <v>55</v>
      </c>
      <c r="B109" s="49">
        <v>63.620856000000003</v>
      </c>
      <c r="C109" s="49">
        <v>41</v>
      </c>
      <c r="D109" s="274">
        <v>1.5517281951219513</v>
      </c>
      <c r="E109" s="274">
        <v>22.620856000000003</v>
      </c>
      <c r="G109" s="7">
        <v>65.704669696969702</v>
      </c>
      <c r="H109" s="7">
        <v>69</v>
      </c>
      <c r="I109" s="274">
        <v>0.95224158981115514</v>
      </c>
      <c r="J109" s="7">
        <v>-3.2953303030302976</v>
      </c>
      <c r="K109" s="257">
        <v>-0.59948660531079612</v>
      </c>
      <c r="M109" s="293" t="s">
        <v>55</v>
      </c>
      <c r="N109" s="274">
        <v>0.95224158981115514</v>
      </c>
    </row>
    <row r="110" spans="1:14" ht="15.95">
      <c r="A110" s="295" t="s">
        <v>30</v>
      </c>
      <c r="B110" s="49">
        <v>89.790525000000002</v>
      </c>
      <c r="C110" s="49">
        <v>70</v>
      </c>
      <c r="D110" s="274">
        <v>1.2827217857142859</v>
      </c>
      <c r="E110" s="274">
        <v>19.790525000000002</v>
      </c>
      <c r="G110" s="7">
        <v>112.58278293460924</v>
      </c>
      <c r="H110" s="7">
        <v>117</v>
      </c>
      <c r="I110" s="274">
        <v>0.96224600798811322</v>
      </c>
      <c r="J110" s="7">
        <v>-4.4172170653907585</v>
      </c>
      <c r="K110" s="257">
        <v>-0.32047577772617264</v>
      </c>
      <c r="M110" s="293" t="s">
        <v>30</v>
      </c>
      <c r="N110" s="274">
        <v>0.96224600798811322</v>
      </c>
    </row>
    <row r="111" spans="1:14" ht="15.95">
      <c r="A111" s="295" t="s">
        <v>56</v>
      </c>
      <c r="B111" s="49">
        <v>459.87510599999996</v>
      </c>
      <c r="C111" s="49">
        <v>393</v>
      </c>
      <c r="D111" s="274">
        <v>1.1701656641221374</v>
      </c>
      <c r="E111" s="274">
        <v>66.87510599999996</v>
      </c>
      <c r="G111" s="7">
        <v>570.69689138755984</v>
      </c>
      <c r="H111" s="7">
        <v>588</v>
      </c>
      <c r="I111" s="274">
        <v>0.97057294453666643</v>
      </c>
      <c r="J111" s="7">
        <v>-17.303108612440155</v>
      </c>
      <c r="K111" s="257">
        <v>-0.19959271958547098</v>
      </c>
      <c r="M111" s="293" t="s">
        <v>56</v>
      </c>
      <c r="N111" s="274">
        <v>0.97057294453666643</v>
      </c>
    </row>
    <row r="112" spans="1:14" ht="15.95">
      <c r="A112" s="295" t="s">
        <v>71</v>
      </c>
      <c r="B112" s="49">
        <v>203.50142099999999</v>
      </c>
      <c r="C112" s="49">
        <v>165</v>
      </c>
      <c r="D112" s="274">
        <v>1.2333419454545453</v>
      </c>
      <c r="E112" s="274">
        <v>38.501420999999993</v>
      </c>
      <c r="G112" s="7">
        <v>210.8354562998405</v>
      </c>
      <c r="H112" s="7">
        <v>213</v>
      </c>
      <c r="I112" s="274">
        <v>0.98983782300394607</v>
      </c>
      <c r="J112" s="7">
        <v>-2.1645437001594985</v>
      </c>
      <c r="K112" s="257">
        <v>-0.24350412245059927</v>
      </c>
      <c r="M112" s="293" t="s">
        <v>71</v>
      </c>
      <c r="N112" s="274">
        <v>0.98983782300394607</v>
      </c>
    </row>
    <row r="113" spans="1:14" ht="15.95">
      <c r="A113" s="295" t="s">
        <v>28</v>
      </c>
      <c r="B113" s="49">
        <v>1057.4615429999999</v>
      </c>
      <c r="C113" s="49">
        <v>780</v>
      </c>
      <c r="D113" s="274">
        <v>1.3557199269230769</v>
      </c>
      <c r="E113" s="274">
        <v>277.46154299999989</v>
      </c>
      <c r="G113" s="7">
        <v>1264.2534531100478</v>
      </c>
      <c r="H113" s="7">
        <v>1148</v>
      </c>
      <c r="I113" s="274">
        <v>1.1012660741376723</v>
      </c>
      <c r="J113" s="7">
        <v>116.25345311004776</v>
      </c>
      <c r="K113" s="257">
        <v>-0.25445385278540456</v>
      </c>
      <c r="M113" s="293" t="s">
        <v>28</v>
      </c>
      <c r="N113" s="274">
        <v>1.1012660741376723</v>
      </c>
    </row>
    <row r="115" spans="1:14">
      <c r="J115" s="7">
        <f>SUM(J63:J72)</f>
        <v>-615.56940542264761</v>
      </c>
      <c r="K115">
        <f>J115/SUM(J63:J112)</f>
        <v>0.20418856672032573</v>
      </c>
    </row>
    <row r="116" spans="1:14" ht="15.95">
      <c r="A116" s="293" t="s">
        <v>338</v>
      </c>
      <c r="J116" s="7">
        <f>SUM(J103:J112)</f>
        <v>-158.18078038277514</v>
      </c>
      <c r="K116">
        <f>J116/SUM(J63:J112)</f>
        <v>5.2469642812877137E-2</v>
      </c>
    </row>
    <row r="117" spans="1:14">
      <c r="A117" s="26"/>
      <c r="B117" s="294"/>
      <c r="C117" s="2"/>
      <c r="D117" s="2"/>
      <c r="E117" s="2"/>
      <c r="F117" s="21"/>
      <c r="G117" s="294"/>
      <c r="H117" s="2"/>
      <c r="I117" s="2"/>
      <c r="J117" s="2"/>
      <c r="K117" s="2"/>
    </row>
    <row r="118" spans="1:14" ht="63.95">
      <c r="A118" s="26" t="s">
        <v>17</v>
      </c>
      <c r="B118" s="294" t="s">
        <v>322</v>
      </c>
      <c r="C118" s="2" t="s">
        <v>323</v>
      </c>
      <c r="D118" s="2" t="s">
        <v>324</v>
      </c>
      <c r="E118" s="2" t="s">
        <v>325</v>
      </c>
      <c r="F118" s="21" t="s">
        <v>332</v>
      </c>
      <c r="G118" s="294" t="s">
        <v>333</v>
      </c>
      <c r="H118" s="2" t="s">
        <v>334</v>
      </c>
      <c r="I118" s="2" t="s">
        <v>335</v>
      </c>
      <c r="J118" s="2" t="s">
        <v>336</v>
      </c>
      <c r="K118" s="2" t="s">
        <v>337</v>
      </c>
      <c r="M118" s="26" t="s">
        <v>17</v>
      </c>
      <c r="N118" s="2" t="s">
        <v>336</v>
      </c>
    </row>
    <row r="119" spans="1:14" ht="15.95">
      <c r="A119" s="293" t="s">
        <v>33</v>
      </c>
      <c r="B119" s="49">
        <v>437.63732999999996</v>
      </c>
      <c r="C119" s="49">
        <v>416</v>
      </c>
      <c r="D119" s="274">
        <v>1.0520128124999999</v>
      </c>
      <c r="E119" s="274">
        <v>21.637329999999963</v>
      </c>
      <c r="G119" s="7">
        <v>429.34524370015947</v>
      </c>
      <c r="H119" s="7">
        <v>725</v>
      </c>
      <c r="I119" s="274">
        <v>0.59220033613815104</v>
      </c>
      <c r="J119" s="7">
        <v>-295.65475629984053</v>
      </c>
      <c r="K119" s="257">
        <v>-0.45981247636184885</v>
      </c>
      <c r="M119" s="293" t="s">
        <v>33</v>
      </c>
      <c r="N119" s="7">
        <v>-295.65475629984053</v>
      </c>
    </row>
    <row r="120" spans="1:14" ht="15.95">
      <c r="A120" s="293" t="s">
        <v>34</v>
      </c>
      <c r="B120" s="49">
        <v>224.891019</v>
      </c>
      <c r="C120" s="49">
        <v>227</v>
      </c>
      <c r="D120" s="274">
        <v>0.99070933480176215</v>
      </c>
      <c r="E120" s="274">
        <v>-2.108981</v>
      </c>
      <c r="G120" s="7">
        <v>205.23033030303029</v>
      </c>
      <c r="H120" s="7">
        <v>380</v>
      </c>
      <c r="I120" s="274">
        <v>0.54007981658692183</v>
      </c>
      <c r="J120" s="7">
        <v>-174.76966969696971</v>
      </c>
      <c r="K120" s="257">
        <v>-0.45062951821484032</v>
      </c>
      <c r="M120" s="293" t="s">
        <v>34</v>
      </c>
      <c r="N120" s="7">
        <v>-174.76966969696971</v>
      </c>
    </row>
    <row r="121" spans="1:14" ht="15.95">
      <c r="A121" s="293" t="s">
        <v>38</v>
      </c>
      <c r="B121" s="49">
        <v>135.84483900000001</v>
      </c>
      <c r="C121" s="49">
        <v>150</v>
      </c>
      <c r="D121" s="274">
        <v>0.90563226000000008</v>
      </c>
      <c r="E121" s="274">
        <v>-14.155160999999993</v>
      </c>
      <c r="G121" s="7">
        <v>92.864838596491239</v>
      </c>
      <c r="H121" s="7">
        <v>251</v>
      </c>
      <c r="I121" s="274">
        <v>0.36997943663940736</v>
      </c>
      <c r="J121" s="7">
        <v>-158.13516140350876</v>
      </c>
      <c r="K121" s="257">
        <v>-0.53565282336059272</v>
      </c>
      <c r="M121" s="293" t="s">
        <v>38</v>
      </c>
      <c r="N121" s="7">
        <v>-158.13516140350876</v>
      </c>
    </row>
    <row r="122" spans="1:14" ht="15.95">
      <c r="A122" s="293" t="s">
        <v>47</v>
      </c>
      <c r="B122" s="49">
        <v>129.563568</v>
      </c>
      <c r="C122" s="49">
        <v>121</v>
      </c>
      <c r="D122" s="274">
        <v>1.0707732892561983</v>
      </c>
      <c r="E122" s="274">
        <v>8.5635680000000036</v>
      </c>
      <c r="G122" s="7">
        <v>102.29354944178628</v>
      </c>
      <c r="H122" s="7">
        <v>254</v>
      </c>
      <c r="I122" s="274">
        <v>0.40273050961333184</v>
      </c>
      <c r="J122" s="7">
        <v>-151.7064505582137</v>
      </c>
      <c r="K122" s="257">
        <v>-0.66804277964286651</v>
      </c>
      <c r="M122" s="293" t="s">
        <v>47</v>
      </c>
      <c r="N122" s="7">
        <v>-151.7064505582137</v>
      </c>
    </row>
    <row r="123" spans="1:14" ht="15.95">
      <c r="A123" s="293" t="s">
        <v>70</v>
      </c>
      <c r="B123" s="49">
        <v>139.529034</v>
      </c>
      <c r="C123" s="49">
        <v>217</v>
      </c>
      <c r="D123" s="274">
        <v>0.64299094009216584</v>
      </c>
      <c r="E123" s="274">
        <v>-77.470966000000004</v>
      </c>
      <c r="G123" s="7">
        <v>167.91179649122805</v>
      </c>
      <c r="H123" s="7">
        <v>310</v>
      </c>
      <c r="I123" s="274">
        <v>0.54165095642331629</v>
      </c>
      <c r="J123" s="7">
        <v>-142.08820350877195</v>
      </c>
      <c r="K123" s="257">
        <v>-0.10133998366884955</v>
      </c>
      <c r="M123" s="293" t="s">
        <v>70</v>
      </c>
      <c r="N123" s="7">
        <v>-142.08820350877195</v>
      </c>
    </row>
    <row r="124" spans="1:14" ht="15.95">
      <c r="A124" s="293" t="s">
        <v>57</v>
      </c>
      <c r="B124" s="49">
        <v>229.550994</v>
      </c>
      <c r="C124" s="49">
        <v>226</v>
      </c>
      <c r="D124" s="274">
        <v>1.0157123628318585</v>
      </c>
      <c r="E124" s="274">
        <v>3.5509940000000029</v>
      </c>
      <c r="G124" s="7">
        <v>231.19045901116428</v>
      </c>
      <c r="H124" s="7">
        <v>359</v>
      </c>
      <c r="I124" s="274">
        <v>0.64398456549070826</v>
      </c>
      <c r="J124" s="7">
        <v>-127.80954098883572</v>
      </c>
      <c r="K124" s="257">
        <v>-0.37172779734115025</v>
      </c>
      <c r="M124" s="293" t="s">
        <v>57</v>
      </c>
      <c r="N124" s="7">
        <v>-127.80954098883572</v>
      </c>
    </row>
    <row r="125" spans="1:14" ht="15.95">
      <c r="A125" s="293" t="s">
        <v>62</v>
      </c>
      <c r="B125" s="49">
        <v>405.38655</v>
      </c>
      <c r="C125" s="49">
        <v>262</v>
      </c>
      <c r="D125" s="274">
        <v>1.5472769083969466</v>
      </c>
      <c r="E125" s="274">
        <v>143.38655</v>
      </c>
      <c r="G125" s="7">
        <v>404.83578086124402</v>
      </c>
      <c r="H125" s="7">
        <v>532</v>
      </c>
      <c r="I125" s="274">
        <v>0.76096951289707526</v>
      </c>
      <c r="J125" s="7">
        <v>-127.16421913875598</v>
      </c>
      <c r="K125" s="257">
        <v>-0.78630739549987139</v>
      </c>
      <c r="M125" s="293" t="s">
        <v>62</v>
      </c>
      <c r="N125" s="7">
        <v>-127.16421913875598</v>
      </c>
    </row>
    <row r="126" spans="1:14" ht="15.95">
      <c r="A126" s="293" t="s">
        <v>66</v>
      </c>
      <c r="B126" s="49">
        <v>162.51365700000002</v>
      </c>
      <c r="C126" s="49">
        <v>161</v>
      </c>
      <c r="D126" s="274">
        <v>1.0094015962732921</v>
      </c>
      <c r="E126" s="274">
        <v>1.5136570000000233</v>
      </c>
      <c r="G126" s="7">
        <v>140.65409346092503</v>
      </c>
      <c r="H126" s="7">
        <v>262</v>
      </c>
      <c r="I126" s="274">
        <v>0.53684768496536273</v>
      </c>
      <c r="J126" s="7">
        <v>-121.34590653907497</v>
      </c>
      <c r="K126" s="257">
        <v>-0.47255391130792934</v>
      </c>
      <c r="M126" s="293" t="s">
        <v>66</v>
      </c>
      <c r="N126" s="7">
        <v>-121.34590653907497</v>
      </c>
    </row>
    <row r="127" spans="1:14" ht="15.95">
      <c r="A127" s="293" t="s">
        <v>59</v>
      </c>
      <c r="B127" s="49">
        <v>349.53315300000003</v>
      </c>
      <c r="C127" s="49">
        <v>260</v>
      </c>
      <c r="D127" s="274">
        <v>1.3443582807692309</v>
      </c>
      <c r="E127" s="274">
        <v>89.533153000000027</v>
      </c>
      <c r="G127" s="7">
        <v>298.57296267942587</v>
      </c>
      <c r="H127" s="7">
        <v>410</v>
      </c>
      <c r="I127" s="274">
        <v>0.72822673824250217</v>
      </c>
      <c r="J127" s="7">
        <v>-111.42703732057413</v>
      </c>
      <c r="K127" s="257">
        <v>-0.61613154252672875</v>
      </c>
      <c r="M127" s="293" t="s">
        <v>59</v>
      </c>
      <c r="N127" s="7">
        <v>-111.42703732057413</v>
      </c>
    </row>
    <row r="128" spans="1:14" ht="15.95">
      <c r="A128" s="293" t="s">
        <v>73</v>
      </c>
      <c r="B128" s="49">
        <v>126.87892199999999</v>
      </c>
      <c r="C128" s="49">
        <v>149</v>
      </c>
      <c r="D128" s="274">
        <v>0.85153638926174491</v>
      </c>
      <c r="E128" s="274">
        <v>-22.121078000000011</v>
      </c>
      <c r="G128" s="7">
        <v>112.03461642743223</v>
      </c>
      <c r="H128" s="7">
        <v>220</v>
      </c>
      <c r="I128" s="274">
        <v>0.50924825648832828</v>
      </c>
      <c r="J128" s="7">
        <v>-107.96538357256777</v>
      </c>
      <c r="K128" s="257">
        <v>-0.34228813277341663</v>
      </c>
      <c r="M128" s="293" t="s">
        <v>73</v>
      </c>
      <c r="N128" s="7">
        <v>-107.96538357256777</v>
      </c>
    </row>
    <row r="129" spans="1:14" ht="15.95">
      <c r="A129" s="293" t="s">
        <v>37</v>
      </c>
      <c r="B129" s="49">
        <v>283.25142</v>
      </c>
      <c r="C129" s="49">
        <v>266</v>
      </c>
      <c r="D129" s="274">
        <v>1.0648549624060151</v>
      </c>
      <c r="E129" s="274">
        <v>17.251419999999996</v>
      </c>
      <c r="G129" s="7">
        <v>380.94485725677833</v>
      </c>
      <c r="H129" s="7">
        <v>488</v>
      </c>
      <c r="I129" s="274">
        <v>0.78062470749339818</v>
      </c>
      <c r="J129" s="7">
        <v>-107.05514274322167</v>
      </c>
      <c r="K129" s="257">
        <v>-0.28423025491261689</v>
      </c>
      <c r="M129" s="293" t="s">
        <v>37</v>
      </c>
      <c r="N129" s="7">
        <v>-107.05514274322167</v>
      </c>
    </row>
    <row r="130" spans="1:14" ht="15.95">
      <c r="A130" s="293" t="s">
        <v>49</v>
      </c>
      <c r="B130" s="49">
        <v>140.85259199999999</v>
      </c>
      <c r="C130" s="49">
        <v>125</v>
      </c>
      <c r="D130" s="274">
        <v>1.126820736</v>
      </c>
      <c r="E130" s="274">
        <v>15.852591999999987</v>
      </c>
      <c r="G130" s="7">
        <v>140.96027655502394</v>
      </c>
      <c r="H130" s="7">
        <v>236</v>
      </c>
      <c r="I130" s="274">
        <v>0.59728930743654207</v>
      </c>
      <c r="J130" s="7">
        <v>-95.039723444976062</v>
      </c>
      <c r="K130" s="257">
        <v>-0.52953142856345792</v>
      </c>
      <c r="M130" s="293" t="s">
        <v>49</v>
      </c>
      <c r="N130" s="7">
        <v>-95.039723444976062</v>
      </c>
    </row>
    <row r="131" spans="1:14" ht="15.95">
      <c r="A131" s="293" t="s">
        <v>26</v>
      </c>
      <c r="B131" s="49">
        <v>220.53753899999998</v>
      </c>
      <c r="C131" s="49">
        <v>156</v>
      </c>
      <c r="D131" s="274">
        <v>1.413702173076923</v>
      </c>
      <c r="E131" s="274">
        <v>64.537538999999981</v>
      </c>
      <c r="G131" s="7">
        <v>155.49533125996811</v>
      </c>
      <c r="H131" s="7">
        <v>241</v>
      </c>
      <c r="I131" s="274">
        <v>0.64520884340235729</v>
      </c>
      <c r="J131" s="7">
        <v>-85.504668740031889</v>
      </c>
      <c r="K131" s="257">
        <v>-0.76849332967456574</v>
      </c>
      <c r="M131" s="293" t="s">
        <v>26</v>
      </c>
      <c r="N131" s="7">
        <v>-85.504668740031889</v>
      </c>
    </row>
    <row r="132" spans="1:14" ht="15.95">
      <c r="A132" s="293" t="s">
        <v>68</v>
      </c>
      <c r="B132" s="49">
        <v>50.992011000000005</v>
      </c>
      <c r="C132" s="49">
        <v>77</v>
      </c>
      <c r="D132" s="274">
        <v>0.66223390909090918</v>
      </c>
      <c r="E132" s="274">
        <v>-26.007988999999995</v>
      </c>
      <c r="G132" s="7">
        <v>43.553310526315791</v>
      </c>
      <c r="H132" s="7">
        <v>129</v>
      </c>
      <c r="I132" s="274">
        <v>0.33762256221950226</v>
      </c>
      <c r="J132" s="7">
        <v>-85.446689473684216</v>
      </c>
      <c r="K132" s="257">
        <v>-0.32461134687140691</v>
      </c>
      <c r="M132" s="293" t="s">
        <v>68</v>
      </c>
      <c r="N132" s="7">
        <v>-85.446689473684216</v>
      </c>
    </row>
    <row r="133" spans="1:14" ht="15.95">
      <c r="A133" s="293" t="s">
        <v>46</v>
      </c>
      <c r="B133" s="49">
        <v>230.89706999999999</v>
      </c>
      <c r="C133" s="49">
        <v>214</v>
      </c>
      <c r="D133" s="274">
        <v>1.0789582710280372</v>
      </c>
      <c r="E133" s="274">
        <v>16.897069999999985</v>
      </c>
      <c r="G133" s="7">
        <v>281.53782424242422</v>
      </c>
      <c r="H133" s="7">
        <v>363</v>
      </c>
      <c r="I133" s="274">
        <v>0.77558629267885459</v>
      </c>
      <c r="J133" s="7">
        <v>-81.462175757575778</v>
      </c>
      <c r="K133" s="257">
        <v>-0.30337197834918261</v>
      </c>
      <c r="M133" s="293" t="s">
        <v>46</v>
      </c>
      <c r="N133" s="7">
        <v>-81.462175757575778</v>
      </c>
    </row>
    <row r="134" spans="1:14" ht="15.95">
      <c r="A134" s="293" t="s">
        <v>64</v>
      </c>
      <c r="B134" s="49">
        <v>82.540980000000005</v>
      </c>
      <c r="C134" s="49">
        <v>105</v>
      </c>
      <c r="D134" s="274">
        <v>0.78610457142857149</v>
      </c>
      <c r="E134" s="274">
        <v>-22.459019999999995</v>
      </c>
      <c r="G134" s="7">
        <v>102.05033141945773</v>
      </c>
      <c r="H134" s="7">
        <v>183</v>
      </c>
      <c r="I134" s="274">
        <v>0.55765208425933188</v>
      </c>
      <c r="J134" s="7">
        <v>-80.949668580542266</v>
      </c>
      <c r="K134" s="257">
        <v>-0.2284524871692396</v>
      </c>
      <c r="M134" s="293" t="s">
        <v>64</v>
      </c>
      <c r="N134" s="7">
        <v>-80.949668580542266</v>
      </c>
    </row>
    <row r="135" spans="1:14" ht="15.95">
      <c r="A135" s="293" t="s">
        <v>29</v>
      </c>
      <c r="B135" s="49">
        <v>109.673919</v>
      </c>
      <c r="C135" s="49">
        <v>125</v>
      </c>
      <c r="D135" s="274">
        <v>0.87739135199999996</v>
      </c>
      <c r="E135" s="274">
        <v>-15.326081000000002</v>
      </c>
      <c r="G135" s="7">
        <v>156.57191052631578</v>
      </c>
      <c r="H135" s="7">
        <v>231</v>
      </c>
      <c r="I135" s="274">
        <v>0.67780047846889946</v>
      </c>
      <c r="J135" s="7">
        <v>-74.428089473684224</v>
      </c>
      <c r="K135" s="257">
        <v>-0.1995908735311005</v>
      </c>
      <c r="M135" s="293" t="s">
        <v>29</v>
      </c>
      <c r="N135" s="7">
        <v>-74.428089473684224</v>
      </c>
    </row>
    <row r="136" spans="1:14" ht="15.95">
      <c r="A136" s="293" t="s">
        <v>41</v>
      </c>
      <c r="B136" s="49">
        <v>108.16646399999999</v>
      </c>
      <c r="C136" s="49">
        <v>89</v>
      </c>
      <c r="D136" s="274">
        <v>1.2153535280898875</v>
      </c>
      <c r="E136" s="274">
        <v>19.166463999999991</v>
      </c>
      <c r="G136" s="7">
        <v>106.66900462519936</v>
      </c>
      <c r="H136" s="7">
        <v>167</v>
      </c>
      <c r="I136" s="274">
        <v>0.63873655464191237</v>
      </c>
      <c r="J136" s="7">
        <v>-60.330995374800636</v>
      </c>
      <c r="K136" s="257">
        <v>-0.57661697344797513</v>
      </c>
      <c r="M136" s="293" t="s">
        <v>41</v>
      </c>
      <c r="N136" s="7">
        <v>-60.330995374800636</v>
      </c>
    </row>
    <row r="137" spans="1:14" ht="15.95">
      <c r="A137" s="293" t="s">
        <v>45</v>
      </c>
      <c r="B137" s="49">
        <v>130.86210599999998</v>
      </c>
      <c r="C137" s="49">
        <v>184</v>
      </c>
      <c r="D137" s="274">
        <v>0.71120709782608682</v>
      </c>
      <c r="E137" s="274">
        <v>-53.137894000000017</v>
      </c>
      <c r="G137" s="7">
        <v>217.18628628389155</v>
      </c>
      <c r="H137" s="7">
        <v>277</v>
      </c>
      <c r="I137" s="274">
        <v>0.7840660154653124</v>
      </c>
      <c r="J137" s="7">
        <v>-59.813713716108452</v>
      </c>
      <c r="K137" s="257">
        <v>7.2858917639225584E-2</v>
      </c>
      <c r="M137" s="293" t="s">
        <v>45</v>
      </c>
      <c r="N137" s="7">
        <v>-59.813713716108452</v>
      </c>
    </row>
    <row r="138" spans="1:14" ht="15.95">
      <c r="A138" s="293" t="s">
        <v>60</v>
      </c>
      <c r="B138" s="49">
        <v>72.735641999999999</v>
      </c>
      <c r="C138" s="49">
        <v>81</v>
      </c>
      <c r="D138" s="274">
        <v>0.89797088888888887</v>
      </c>
      <c r="E138" s="274">
        <v>-8.2643580000000014</v>
      </c>
      <c r="G138" s="7">
        <v>60.430418979266349</v>
      </c>
      <c r="H138" s="7">
        <v>118</v>
      </c>
      <c r="I138" s="274">
        <v>0.51212219473954534</v>
      </c>
      <c r="J138" s="7">
        <v>-57.569581020733651</v>
      </c>
      <c r="K138" s="257">
        <v>-0.38584869414934353</v>
      </c>
      <c r="M138" s="293" t="s">
        <v>60</v>
      </c>
      <c r="N138" s="7">
        <v>-57.569581020733651</v>
      </c>
    </row>
    <row r="139" spans="1:14" ht="15.95">
      <c r="A139" s="293" t="s">
        <v>51</v>
      </c>
      <c r="B139" s="49">
        <v>39.203838000000005</v>
      </c>
      <c r="C139" s="49">
        <v>49</v>
      </c>
      <c r="D139" s="274">
        <v>0.80007832653061239</v>
      </c>
      <c r="E139" s="274">
        <v>-9.7961619999999954</v>
      </c>
      <c r="G139" s="7">
        <v>27.531786283891549</v>
      </c>
      <c r="H139" s="7">
        <v>85</v>
      </c>
      <c r="I139" s="274">
        <v>0.3239033680457829</v>
      </c>
      <c r="J139" s="7">
        <v>-57.468213716108451</v>
      </c>
      <c r="K139" s="257">
        <v>-0.47617495848482949</v>
      </c>
      <c r="M139" s="293" t="s">
        <v>51</v>
      </c>
      <c r="N139" s="7">
        <v>-57.468213716108451</v>
      </c>
    </row>
    <row r="140" spans="1:14" ht="15.95">
      <c r="A140" s="293" t="s">
        <v>24</v>
      </c>
      <c r="B140" s="49">
        <v>73.357388999999998</v>
      </c>
      <c r="C140" s="49">
        <v>98</v>
      </c>
      <c r="D140" s="274">
        <v>0.74854478571428573</v>
      </c>
      <c r="E140" s="274">
        <v>-24.642611000000002</v>
      </c>
      <c r="G140" s="7">
        <v>84.821359330143537</v>
      </c>
      <c r="H140" s="7">
        <v>141</v>
      </c>
      <c r="I140" s="274">
        <v>0.60156992432725909</v>
      </c>
      <c r="J140" s="7">
        <v>-56.178640669856463</v>
      </c>
      <c r="K140" s="257">
        <v>-0.14697486138702665</v>
      </c>
      <c r="M140" s="293" t="s">
        <v>24</v>
      </c>
      <c r="N140" s="7">
        <v>-56.178640669856463</v>
      </c>
    </row>
    <row r="141" spans="1:14" ht="15.95">
      <c r="A141" s="293" t="s">
        <v>67</v>
      </c>
      <c r="B141" s="49">
        <v>649.73812499999997</v>
      </c>
      <c r="C141" s="49">
        <v>534</v>
      </c>
      <c r="D141" s="274">
        <v>1.2167380617977528</v>
      </c>
      <c r="E141" s="274">
        <v>115.73812499999997</v>
      </c>
      <c r="G141" s="7">
        <v>833.78224577352466</v>
      </c>
      <c r="H141" s="7">
        <v>885</v>
      </c>
      <c r="I141" s="274">
        <v>0.94212683138251374</v>
      </c>
      <c r="J141" s="7">
        <v>-51.217754226475336</v>
      </c>
      <c r="K141" s="257">
        <v>-0.27461123041523905</v>
      </c>
      <c r="M141" s="293" t="s">
        <v>67</v>
      </c>
      <c r="N141" s="7">
        <v>-51.217754226475336</v>
      </c>
    </row>
    <row r="142" spans="1:14" ht="15.95">
      <c r="A142" s="293" t="s">
        <v>39</v>
      </c>
      <c r="B142" s="49">
        <v>62.403632999999999</v>
      </c>
      <c r="C142" s="49">
        <v>75</v>
      </c>
      <c r="D142" s="274">
        <v>0.83204844</v>
      </c>
      <c r="E142" s="274">
        <v>-12.596367000000001</v>
      </c>
      <c r="G142" s="7">
        <v>73.351839393939386</v>
      </c>
      <c r="H142" s="7">
        <v>121</v>
      </c>
      <c r="I142" s="274">
        <v>0.60621354871024291</v>
      </c>
      <c r="J142" s="7">
        <v>-47.648160606060614</v>
      </c>
      <c r="K142" s="257">
        <v>-0.22583489128975709</v>
      </c>
      <c r="M142" s="293" t="s">
        <v>39</v>
      </c>
      <c r="N142" s="7">
        <v>-47.648160606060614</v>
      </c>
    </row>
    <row r="143" spans="1:14" ht="15.95">
      <c r="A143" s="293" t="s">
        <v>40</v>
      </c>
      <c r="B143" s="49">
        <v>59.495058</v>
      </c>
      <c r="C143" s="49">
        <v>71</v>
      </c>
      <c r="D143" s="274">
        <v>0.83795856338028174</v>
      </c>
      <c r="E143" s="274">
        <v>-11.504942</v>
      </c>
      <c r="G143" s="7">
        <v>46.387973365231261</v>
      </c>
      <c r="H143" s="7">
        <v>94</v>
      </c>
      <c r="I143" s="274">
        <v>0.49348907835352407</v>
      </c>
      <c r="J143" s="7">
        <v>-47.612026634768739</v>
      </c>
      <c r="K143" s="257">
        <v>-0.34446948502675767</v>
      </c>
      <c r="M143" s="293" t="s">
        <v>40</v>
      </c>
      <c r="N143" s="7">
        <v>-47.612026634768739</v>
      </c>
    </row>
    <row r="144" spans="1:14" ht="15.95">
      <c r="A144" s="293" t="s">
        <v>53</v>
      </c>
      <c r="B144" s="49">
        <v>25.228917000000003</v>
      </c>
      <c r="C144" s="49">
        <v>37</v>
      </c>
      <c r="D144" s="274">
        <v>0.6818626216216217</v>
      </c>
      <c r="E144" s="274">
        <v>-11.771082999999997</v>
      </c>
      <c r="G144" s="7">
        <v>25.279859011164273</v>
      </c>
      <c r="H144" s="7">
        <v>65</v>
      </c>
      <c r="I144" s="274">
        <v>0.38892090786406575</v>
      </c>
      <c r="J144" s="7">
        <v>-39.720140988835723</v>
      </c>
      <c r="K144" s="257">
        <v>-0.29294171375755595</v>
      </c>
      <c r="M144" s="293" t="s">
        <v>53</v>
      </c>
      <c r="N144" s="7">
        <v>-39.720140988835723</v>
      </c>
    </row>
    <row r="145" spans="1:14" ht="15.95">
      <c r="A145" s="293" t="s">
        <v>27</v>
      </c>
      <c r="B145" s="49">
        <v>65.085777000000007</v>
      </c>
      <c r="C145" s="49">
        <v>59</v>
      </c>
      <c r="D145" s="274">
        <v>1.1031487627118646</v>
      </c>
      <c r="E145" s="274">
        <v>6.0857770000000073</v>
      </c>
      <c r="G145" s="7">
        <v>52.040014513556621</v>
      </c>
      <c r="H145" s="7">
        <v>89</v>
      </c>
      <c r="I145" s="274">
        <v>0.58471926419726539</v>
      </c>
      <c r="J145" s="7">
        <v>-36.959985486443379</v>
      </c>
      <c r="K145" s="257">
        <v>-0.51842949851459919</v>
      </c>
      <c r="M145" s="293" t="s">
        <v>27</v>
      </c>
      <c r="N145" s="7">
        <v>-36.959985486443379</v>
      </c>
    </row>
    <row r="146" spans="1:14" ht="15.95">
      <c r="A146" s="293" t="s">
        <v>61</v>
      </c>
      <c r="B146" s="49">
        <v>93.018105000000006</v>
      </c>
      <c r="C146" s="49">
        <v>114</v>
      </c>
      <c r="D146" s="274">
        <v>0.81594828947368425</v>
      </c>
      <c r="E146" s="274">
        <v>-20.981894999999994</v>
      </c>
      <c r="G146" s="7">
        <v>108.40856905901117</v>
      </c>
      <c r="H146" s="7">
        <v>145</v>
      </c>
      <c r="I146" s="274">
        <v>0.74764530385524941</v>
      </c>
      <c r="J146" s="7">
        <v>-36.591430940988829</v>
      </c>
      <c r="K146" s="257">
        <v>-6.8302985618434842E-2</v>
      </c>
      <c r="M146" s="293" t="s">
        <v>61</v>
      </c>
      <c r="N146" s="7">
        <v>-36.591430940988829</v>
      </c>
    </row>
    <row r="147" spans="1:14" ht="15.95">
      <c r="A147" s="293" t="s">
        <v>54</v>
      </c>
      <c r="B147" s="49">
        <v>212.900184</v>
      </c>
      <c r="C147" s="49">
        <v>195</v>
      </c>
      <c r="D147" s="274">
        <v>1.0917958153846155</v>
      </c>
      <c r="E147" s="274">
        <v>17.900183999999996</v>
      </c>
      <c r="G147" s="7">
        <v>264.67553110047845</v>
      </c>
      <c r="H147" s="7">
        <v>298</v>
      </c>
      <c r="I147" s="274">
        <v>0.88817292315596796</v>
      </c>
      <c r="J147" s="7">
        <v>-33.324468899521548</v>
      </c>
      <c r="K147" s="257">
        <v>-0.20362289222864749</v>
      </c>
      <c r="M147" s="293" t="s">
        <v>54</v>
      </c>
      <c r="N147" s="7">
        <v>-33.324468899521548</v>
      </c>
    </row>
    <row r="148" spans="1:14" ht="15.95">
      <c r="A148" s="293" t="s">
        <v>36</v>
      </c>
      <c r="B148" s="49">
        <v>29.451042000000001</v>
      </c>
      <c r="C148" s="49">
        <v>40</v>
      </c>
      <c r="D148" s="274">
        <v>0.73627605000000007</v>
      </c>
      <c r="E148" s="274">
        <v>-10.548957999999999</v>
      </c>
      <c r="G148" s="7">
        <v>32.385035247208933</v>
      </c>
      <c r="H148" s="7">
        <v>63</v>
      </c>
      <c r="I148" s="274">
        <v>0.51404817852712592</v>
      </c>
      <c r="J148" s="7">
        <v>-30.614964752791067</v>
      </c>
      <c r="K148" s="257">
        <v>-0.22222787147287415</v>
      </c>
      <c r="M148" s="293" t="s">
        <v>36</v>
      </c>
      <c r="N148" s="7">
        <v>-30.614964752791067</v>
      </c>
    </row>
    <row r="149" spans="1:14" ht="15.95">
      <c r="A149" s="293" t="s">
        <v>43</v>
      </c>
      <c r="B149" s="49">
        <v>27.045369000000001</v>
      </c>
      <c r="C149" s="49">
        <v>32</v>
      </c>
      <c r="D149" s="274">
        <v>0.84516778125000003</v>
      </c>
      <c r="E149" s="274">
        <v>-4.9546309999999991</v>
      </c>
      <c r="G149" s="7">
        <v>33.186296650717701</v>
      </c>
      <c r="H149" s="7">
        <v>61</v>
      </c>
      <c r="I149" s="274">
        <v>0.54403765001176563</v>
      </c>
      <c r="J149" s="7">
        <v>-27.813703349282299</v>
      </c>
      <c r="K149" s="257">
        <v>-0.3011301312382344</v>
      </c>
      <c r="M149" s="293" t="s">
        <v>43</v>
      </c>
      <c r="N149" s="7">
        <v>-27.813703349282299</v>
      </c>
    </row>
    <row r="150" spans="1:14" ht="15.95">
      <c r="A150" s="293" t="s">
        <v>42</v>
      </c>
      <c r="B150" s="49">
        <v>140.23209600000001</v>
      </c>
      <c r="C150" s="49">
        <v>99</v>
      </c>
      <c r="D150" s="274">
        <v>1.4164858181818183</v>
      </c>
      <c r="E150" s="274">
        <v>41.232096000000013</v>
      </c>
      <c r="G150" s="7">
        <v>110.24690223285486</v>
      </c>
      <c r="H150" s="7">
        <v>138</v>
      </c>
      <c r="I150" s="274">
        <v>0.79889059589025269</v>
      </c>
      <c r="J150" s="7">
        <v>-27.753097767145135</v>
      </c>
      <c r="K150" s="257">
        <v>-0.6175952222915656</v>
      </c>
      <c r="M150" s="293" t="s">
        <v>42</v>
      </c>
      <c r="N150" s="7">
        <v>-27.753097767145135</v>
      </c>
    </row>
    <row r="151" spans="1:14" ht="15.95">
      <c r="A151" s="293" t="s">
        <v>50</v>
      </c>
      <c r="B151" s="49">
        <v>25.302726</v>
      </c>
      <c r="C151" s="49">
        <v>27</v>
      </c>
      <c r="D151" s="274">
        <v>0.93713800000000003</v>
      </c>
      <c r="E151" s="274">
        <v>-1.6972740000000002</v>
      </c>
      <c r="G151" s="7">
        <v>17.621577830940989</v>
      </c>
      <c r="H151" s="7">
        <v>41</v>
      </c>
      <c r="I151" s="274">
        <v>0.42979458124246317</v>
      </c>
      <c r="J151" s="7">
        <v>-23.378422169059011</v>
      </c>
      <c r="K151" s="257">
        <v>-0.50734341875753686</v>
      </c>
      <c r="M151" s="293" t="s">
        <v>50</v>
      </c>
      <c r="N151" s="7">
        <v>-23.378422169059011</v>
      </c>
    </row>
    <row r="152" spans="1:14" ht="15.95">
      <c r="A152" s="293" t="s">
        <v>44</v>
      </c>
      <c r="B152" s="49">
        <v>142.869204</v>
      </c>
      <c r="C152" s="49">
        <v>154</v>
      </c>
      <c r="D152" s="274">
        <v>0.92772210389610388</v>
      </c>
      <c r="E152" s="274">
        <v>-11.130796000000004</v>
      </c>
      <c r="G152" s="7">
        <v>196.30534003189794</v>
      </c>
      <c r="H152" s="7">
        <v>217</v>
      </c>
      <c r="I152" s="274">
        <v>0.90463290337280156</v>
      </c>
      <c r="J152" s="7">
        <v>-20.694659968102059</v>
      </c>
      <c r="K152" s="257">
        <v>-2.3089200523302322E-2</v>
      </c>
      <c r="M152" s="293" t="s">
        <v>44</v>
      </c>
      <c r="N152" s="7">
        <v>-20.694659968102059</v>
      </c>
    </row>
    <row r="153" spans="1:14" ht="15.95">
      <c r="A153" s="293" t="s">
        <v>58</v>
      </c>
      <c r="B153" s="49">
        <v>11.594268000000001</v>
      </c>
      <c r="C153" s="49">
        <v>23</v>
      </c>
      <c r="D153" s="274">
        <v>0.50409860869565226</v>
      </c>
      <c r="E153" s="274">
        <v>-11.405731999999999</v>
      </c>
      <c r="G153" s="7">
        <v>14.819014832535885</v>
      </c>
      <c r="H153" s="7">
        <v>35</v>
      </c>
      <c r="I153" s="274">
        <v>0.42340042378673959</v>
      </c>
      <c r="J153" s="7">
        <v>-20.180985167464115</v>
      </c>
      <c r="K153" s="257">
        <v>-8.0698184908912673E-2</v>
      </c>
      <c r="M153" s="293" t="s">
        <v>58</v>
      </c>
      <c r="N153" s="7">
        <v>-20.180985167464115</v>
      </c>
    </row>
    <row r="154" spans="1:14" ht="15.95">
      <c r="A154" s="293" t="s">
        <v>65</v>
      </c>
      <c r="B154" s="49">
        <v>16.892253</v>
      </c>
      <c r="C154" s="49">
        <v>21</v>
      </c>
      <c r="D154" s="274">
        <v>0.80439300000000002</v>
      </c>
      <c r="E154" s="274">
        <v>-4.1077469999999998</v>
      </c>
      <c r="G154" s="7">
        <v>15.315327751196172</v>
      </c>
      <c r="H154" s="7">
        <v>33</v>
      </c>
      <c r="I154" s="274">
        <v>0.46410084094533854</v>
      </c>
      <c r="J154" s="7">
        <v>-17.684672248803828</v>
      </c>
      <c r="K154" s="257">
        <v>-0.34029215905466148</v>
      </c>
      <c r="M154" s="293" t="s">
        <v>65</v>
      </c>
      <c r="N154" s="7">
        <v>-17.684672248803828</v>
      </c>
    </row>
    <row r="155" spans="1:14" ht="15.95">
      <c r="A155" s="293" t="s">
        <v>56</v>
      </c>
      <c r="B155" s="49">
        <v>459.87510599999996</v>
      </c>
      <c r="C155" s="49">
        <v>393</v>
      </c>
      <c r="D155" s="274">
        <v>1.1701656641221374</v>
      </c>
      <c r="E155" s="274">
        <v>66.87510599999996</v>
      </c>
      <c r="G155" s="7">
        <v>570.69689138755984</v>
      </c>
      <c r="H155" s="7">
        <v>588</v>
      </c>
      <c r="I155" s="274">
        <v>0.97057294453666643</v>
      </c>
      <c r="J155" s="7">
        <v>-17.303108612440155</v>
      </c>
      <c r="K155" s="257">
        <v>-0.19959271958547098</v>
      </c>
      <c r="M155" s="293" t="s">
        <v>56</v>
      </c>
      <c r="N155" s="7">
        <v>-17.303108612440155</v>
      </c>
    </row>
    <row r="156" spans="1:14" ht="15.95">
      <c r="A156" s="293" t="s">
        <v>72</v>
      </c>
      <c r="B156" s="49">
        <v>51.82893</v>
      </c>
      <c r="C156" s="49">
        <v>44</v>
      </c>
      <c r="D156" s="274">
        <v>1.1779302272727272</v>
      </c>
      <c r="E156" s="274">
        <v>7.8289299999999997</v>
      </c>
      <c r="G156" s="7">
        <v>38.006211164274319</v>
      </c>
      <c r="H156" s="7">
        <v>53</v>
      </c>
      <c r="I156" s="274">
        <v>0.71709832385423244</v>
      </c>
      <c r="J156" s="7">
        <v>-14.993788835725681</v>
      </c>
      <c r="K156" s="257">
        <v>-0.46083190341849478</v>
      </c>
      <c r="M156" s="293" t="s">
        <v>72</v>
      </c>
      <c r="N156" s="7">
        <v>-14.993788835725681</v>
      </c>
    </row>
    <row r="157" spans="1:14" ht="15.95">
      <c r="A157" s="293" t="s">
        <v>69</v>
      </c>
      <c r="B157" s="49">
        <v>10.779867000000001</v>
      </c>
      <c r="C157" s="49">
        <v>16</v>
      </c>
      <c r="D157" s="274">
        <v>0.67374168750000007</v>
      </c>
      <c r="E157" s="274">
        <v>-5.2201329999999988</v>
      </c>
      <c r="G157" s="7">
        <v>11.763356937799044</v>
      </c>
      <c r="H157" s="7">
        <v>26</v>
      </c>
      <c r="I157" s="274">
        <v>0.45243680529996322</v>
      </c>
      <c r="J157" s="7">
        <v>-14.236643062200956</v>
      </c>
      <c r="K157" s="257">
        <v>-0.22130488220003686</v>
      </c>
      <c r="M157" s="293" t="s">
        <v>69</v>
      </c>
      <c r="N157" s="7">
        <v>-14.236643062200956</v>
      </c>
    </row>
    <row r="158" spans="1:14" ht="15.95">
      <c r="A158" s="293" t="s">
        <v>32</v>
      </c>
      <c r="B158" s="49">
        <v>26.284761</v>
      </c>
      <c r="C158" s="49">
        <v>34</v>
      </c>
      <c r="D158" s="274">
        <v>0.77308120588235296</v>
      </c>
      <c r="E158" s="274">
        <v>-7.7152390000000004</v>
      </c>
      <c r="G158" s="7">
        <v>28.856522009569378</v>
      </c>
      <c r="H158" s="7">
        <v>43</v>
      </c>
      <c r="I158" s="274">
        <v>0.67108190719928784</v>
      </c>
      <c r="J158" s="7">
        <v>-14.143477990430622</v>
      </c>
      <c r="K158" s="257">
        <v>-0.10199929868306512</v>
      </c>
      <c r="M158" s="293" t="s">
        <v>32</v>
      </c>
      <c r="N158" s="7">
        <v>-14.143477990430622</v>
      </c>
    </row>
    <row r="159" spans="1:14" ht="15.95">
      <c r="A159" s="293" t="s">
        <v>63</v>
      </c>
      <c r="B159" s="49">
        <v>27.769698000000002</v>
      </c>
      <c r="C159" s="49">
        <v>23</v>
      </c>
      <c r="D159" s="274">
        <v>1.2073781739130436</v>
      </c>
      <c r="E159" s="274">
        <v>4.7696980000000018</v>
      </c>
      <c r="G159" s="7">
        <v>27.55647846889952</v>
      </c>
      <c r="H159" s="7">
        <v>40</v>
      </c>
      <c r="I159" s="274">
        <v>0.68891196172248803</v>
      </c>
      <c r="J159" s="7">
        <v>-12.44352153110048</v>
      </c>
      <c r="K159" s="257">
        <v>-0.51846621219055555</v>
      </c>
      <c r="M159" s="293" t="s">
        <v>63</v>
      </c>
      <c r="N159" s="7">
        <v>-12.44352153110048</v>
      </c>
    </row>
    <row r="160" spans="1:14" ht="15.95">
      <c r="A160" s="293" t="s">
        <v>31</v>
      </c>
      <c r="B160" s="49">
        <v>27.734670000000001</v>
      </c>
      <c r="C160" s="49">
        <v>23</v>
      </c>
      <c r="D160" s="274">
        <v>1.2058552173913044</v>
      </c>
      <c r="E160" s="274">
        <v>4.7346700000000013</v>
      </c>
      <c r="G160" s="7">
        <v>28.415766507177032</v>
      </c>
      <c r="H160" s="7">
        <v>39</v>
      </c>
      <c r="I160" s="274">
        <v>0.72860939761992394</v>
      </c>
      <c r="J160" s="7">
        <v>-10.584233492822968</v>
      </c>
      <c r="K160" s="257">
        <v>-0.47724581977138048</v>
      </c>
      <c r="M160" s="293" t="s">
        <v>31</v>
      </c>
      <c r="N160" s="7">
        <v>-10.584233492822968</v>
      </c>
    </row>
    <row r="161" spans="1:14" ht="15.95">
      <c r="A161" s="293" t="s">
        <v>48</v>
      </c>
      <c r="B161" s="49">
        <v>92.926782000000003</v>
      </c>
      <c r="C161" s="49">
        <v>54</v>
      </c>
      <c r="D161" s="274">
        <v>1.7208663333333334</v>
      </c>
      <c r="E161" s="274">
        <v>38.926782000000003</v>
      </c>
      <c r="G161" s="7">
        <v>69.741841945773515</v>
      </c>
      <c r="H161" s="7">
        <v>79</v>
      </c>
      <c r="I161" s="274">
        <v>0.88280812589586732</v>
      </c>
      <c r="J161" s="7">
        <v>-9.2581580542264845</v>
      </c>
      <c r="K161" s="257">
        <v>-0.83805820743746606</v>
      </c>
      <c r="M161" s="293" t="s">
        <v>48</v>
      </c>
      <c r="N161" s="7">
        <v>-9.2581580542264845</v>
      </c>
    </row>
    <row r="162" spans="1:14" ht="15.95">
      <c r="A162" s="293" t="s">
        <v>74</v>
      </c>
      <c r="B162" s="49">
        <v>17.903061000000001</v>
      </c>
      <c r="C162" s="49">
        <v>17</v>
      </c>
      <c r="D162" s="274">
        <v>1.0531212352941177</v>
      </c>
      <c r="E162" s="274">
        <v>0.903061000000001</v>
      </c>
      <c r="G162" s="7">
        <v>13.086858054226475</v>
      </c>
      <c r="H162" s="7">
        <v>22</v>
      </c>
      <c r="I162" s="274">
        <v>0.59485718428302159</v>
      </c>
      <c r="J162" s="7">
        <v>-8.9131419457735248</v>
      </c>
      <c r="K162" s="257">
        <v>-0.45826405101109613</v>
      </c>
      <c r="M162" s="293" t="s">
        <v>74</v>
      </c>
      <c r="N162" s="7">
        <v>-8.9131419457735248</v>
      </c>
    </row>
    <row r="163" spans="1:14" ht="15.95">
      <c r="A163" s="293" t="s">
        <v>35</v>
      </c>
      <c r="B163" s="49">
        <v>17.250039000000001</v>
      </c>
      <c r="C163" s="49">
        <v>28</v>
      </c>
      <c r="D163" s="274">
        <v>0.61607282142857145</v>
      </c>
      <c r="E163" s="274">
        <v>-10.749960999999999</v>
      </c>
      <c r="G163" s="7">
        <v>35.424643221690594</v>
      </c>
      <c r="H163" s="7">
        <v>44</v>
      </c>
      <c r="I163" s="274">
        <v>0.80510552776569533</v>
      </c>
      <c r="J163" s="7">
        <v>-8.5753567783094056</v>
      </c>
      <c r="K163" s="257">
        <v>0.18903270633712388</v>
      </c>
      <c r="M163" s="293" t="s">
        <v>35</v>
      </c>
      <c r="N163" s="7">
        <v>-8.5753567783094056</v>
      </c>
    </row>
    <row r="164" spans="1:14" ht="15.95">
      <c r="A164" s="293" t="s">
        <v>52</v>
      </c>
      <c r="B164" s="49">
        <v>74.803545</v>
      </c>
      <c r="C164" s="49">
        <v>61</v>
      </c>
      <c r="D164" s="274">
        <v>1.2262876229508197</v>
      </c>
      <c r="E164" s="274">
        <v>13.803545</v>
      </c>
      <c r="G164" s="7">
        <v>94.069817224880381</v>
      </c>
      <c r="H164" s="7">
        <v>102</v>
      </c>
      <c r="I164" s="274">
        <v>0.92225311004784682</v>
      </c>
      <c r="J164" s="7">
        <v>-7.9301827751196186</v>
      </c>
      <c r="K164" s="257">
        <v>-0.3040345129029729</v>
      </c>
      <c r="M164" s="293" t="s">
        <v>52</v>
      </c>
      <c r="N164" s="7">
        <v>-7.9301827751196186</v>
      </c>
    </row>
    <row r="165" spans="1:14" ht="15.95">
      <c r="A165" s="293" t="s">
        <v>25</v>
      </c>
      <c r="B165" s="49">
        <v>22.414167000000003</v>
      </c>
      <c r="C165" s="49">
        <v>23</v>
      </c>
      <c r="D165" s="274">
        <v>0.97452900000000009</v>
      </c>
      <c r="E165" s="274">
        <v>-0.58583299999999738</v>
      </c>
      <c r="G165" s="7">
        <v>24.056361244019136</v>
      </c>
      <c r="H165" s="7">
        <v>30</v>
      </c>
      <c r="I165" s="274">
        <v>0.80187870813397122</v>
      </c>
      <c r="J165" s="7">
        <v>-5.9436387559808637</v>
      </c>
      <c r="K165" s="257">
        <v>-0.17265029186602887</v>
      </c>
      <c r="M165" s="293" t="s">
        <v>25</v>
      </c>
      <c r="N165" s="7">
        <v>-5.9436387559808637</v>
      </c>
    </row>
    <row r="166" spans="1:14" ht="15.95">
      <c r="A166" s="293" t="s">
        <v>30</v>
      </c>
      <c r="B166" s="49">
        <v>89.790525000000002</v>
      </c>
      <c r="C166" s="49">
        <v>70</v>
      </c>
      <c r="D166" s="274">
        <v>1.2827217857142859</v>
      </c>
      <c r="E166" s="274">
        <v>19.790525000000002</v>
      </c>
      <c r="G166" s="7">
        <v>112.58278293460924</v>
      </c>
      <c r="H166" s="7">
        <v>117</v>
      </c>
      <c r="I166" s="274">
        <v>0.96224600798811322</v>
      </c>
      <c r="J166" s="7">
        <v>-4.4172170653907585</v>
      </c>
      <c r="K166" s="257">
        <v>-0.32047577772617264</v>
      </c>
      <c r="M166" s="293" t="s">
        <v>30</v>
      </c>
      <c r="N166" s="7">
        <v>-4.4172170653907585</v>
      </c>
    </row>
    <row r="167" spans="1:14" ht="15.95">
      <c r="A167" s="293" t="s">
        <v>55</v>
      </c>
      <c r="B167" s="49">
        <v>63.620856000000003</v>
      </c>
      <c r="C167" s="49">
        <v>41</v>
      </c>
      <c r="D167" s="274">
        <v>1.5517281951219513</v>
      </c>
      <c r="E167" s="274">
        <v>22.620856000000003</v>
      </c>
      <c r="G167" s="7">
        <v>65.704669696969702</v>
      </c>
      <c r="H167" s="7">
        <v>69</v>
      </c>
      <c r="I167" s="274">
        <v>0.95224158981115514</v>
      </c>
      <c r="J167" s="7">
        <v>-3.2953303030302976</v>
      </c>
      <c r="K167" s="257">
        <v>-0.59948660531079612</v>
      </c>
      <c r="M167" s="293" t="s">
        <v>55</v>
      </c>
      <c r="N167" s="7">
        <v>-3.2953303030302976</v>
      </c>
    </row>
    <row r="168" spans="1:14" ht="15.95">
      <c r="A168" s="293" t="s">
        <v>71</v>
      </c>
      <c r="B168" s="49">
        <v>203.50142099999999</v>
      </c>
      <c r="C168" s="49">
        <v>165</v>
      </c>
      <c r="D168" s="274">
        <v>1.2333419454545453</v>
      </c>
      <c r="E168" s="274">
        <v>38.501420999999993</v>
      </c>
      <c r="G168" s="7">
        <v>210.8354562998405</v>
      </c>
      <c r="H168" s="7">
        <v>213</v>
      </c>
      <c r="I168" s="274">
        <v>0.98983782300394607</v>
      </c>
      <c r="J168" s="7">
        <v>-2.1645437001594985</v>
      </c>
      <c r="K168" s="257">
        <v>-0.24350412245059927</v>
      </c>
      <c r="M168" s="293" t="s">
        <v>71</v>
      </c>
      <c r="N168" s="7">
        <v>-2.1645437001594985</v>
      </c>
    </row>
    <row r="169" spans="1:14" ht="15.95">
      <c r="A169" s="293" t="s">
        <v>28</v>
      </c>
      <c r="B169" s="49">
        <v>1057.4615429999999</v>
      </c>
      <c r="C169" s="49">
        <v>780</v>
      </c>
      <c r="D169" s="274">
        <v>1.3557199269230769</v>
      </c>
      <c r="E169" s="274">
        <v>277.46154299999989</v>
      </c>
      <c r="G169" s="7">
        <v>1264.2534531100478</v>
      </c>
      <c r="H169" s="7">
        <v>1148</v>
      </c>
      <c r="I169" s="274">
        <v>1.1012660741376723</v>
      </c>
      <c r="J169" s="7">
        <v>116.25345311004776</v>
      </c>
      <c r="K169" s="257">
        <v>-0.25445385278540456</v>
      </c>
      <c r="M169" s="293" t="s">
        <v>28</v>
      </c>
      <c r="N169" s="7">
        <v>116.25345311004776</v>
      </c>
    </row>
    <row r="171" spans="1:14">
      <c r="G171" s="7">
        <f>SUM(G119:G169)</f>
        <v>8361.5430052631582</v>
      </c>
      <c r="H171" s="7">
        <f>SUM(H119:H169)</f>
        <v>11260</v>
      </c>
      <c r="I171" s="7">
        <f>H171-G171</f>
        <v>2898.4569947368418</v>
      </c>
    </row>
    <row r="172" spans="1:14" ht="33.950000000000003">
      <c r="G172" t="s">
        <v>339</v>
      </c>
      <c r="M172" s="292" t="s">
        <v>340</v>
      </c>
      <c r="N172" s="7">
        <f>SUM(N119:N168)</f>
        <v>-3014.7104478468896</v>
      </c>
    </row>
    <row r="173" spans="1:14" ht="48">
      <c r="G173" s="2" t="s">
        <v>341</v>
      </c>
      <c r="H173" s="291" t="s">
        <v>342</v>
      </c>
      <c r="I173" s="17" t="s">
        <v>343</v>
      </c>
      <c r="J173" s="17" t="s">
        <v>344</v>
      </c>
      <c r="K173" s="17" t="s">
        <v>345</v>
      </c>
    </row>
    <row r="174" spans="1:14">
      <c r="G174" s="290" t="s">
        <v>19</v>
      </c>
      <c r="H174" s="289">
        <f>7741</f>
        <v>7741</v>
      </c>
      <c r="I174" s="289">
        <f>11263</f>
        <v>11263</v>
      </c>
      <c r="J174" s="289">
        <f>H174-I174</f>
        <v>-3522</v>
      </c>
      <c r="K174" s="288">
        <f>H174/I174</f>
        <v>0.68729468170114538</v>
      </c>
    </row>
    <row r="176" spans="1:14">
      <c r="H176" s="287"/>
    </row>
    <row r="177" spans="2:11">
      <c r="B177" s="352" t="s">
        <v>346</v>
      </c>
      <c r="C177" s="352"/>
      <c r="D177" s="352"/>
      <c r="E177" s="352"/>
      <c r="F177" s="352"/>
      <c r="G177" s="352"/>
      <c r="H177" s="352"/>
      <c r="I177" s="352"/>
      <c r="J177" s="352"/>
      <c r="K177" s="352"/>
    </row>
    <row r="178" spans="2:11">
      <c r="B178" s="352"/>
      <c r="C178" s="352"/>
      <c r="D178" s="352"/>
      <c r="E178" s="352"/>
      <c r="F178" s="352"/>
      <c r="G178" s="352"/>
      <c r="H178" s="352"/>
      <c r="I178" s="352"/>
      <c r="J178" s="352"/>
      <c r="K178" s="352"/>
    </row>
    <row r="179" spans="2:11">
      <c r="B179" s="352"/>
      <c r="C179" s="352"/>
      <c r="D179" s="352"/>
      <c r="E179" s="352"/>
      <c r="F179" s="352"/>
      <c r="G179" s="352"/>
      <c r="H179" s="352"/>
      <c r="I179" s="352"/>
      <c r="J179" s="352"/>
      <c r="K179" s="352"/>
    </row>
    <row r="180" spans="2:11">
      <c r="B180" s="352"/>
      <c r="C180" s="352"/>
      <c r="D180" s="352"/>
      <c r="E180" s="352"/>
      <c r="F180" s="352"/>
      <c r="G180" s="352"/>
      <c r="H180" s="352"/>
      <c r="I180" s="352"/>
      <c r="J180" s="352"/>
      <c r="K180" s="352"/>
    </row>
    <row r="181" spans="2:11">
      <c r="B181" s="352"/>
      <c r="C181" s="352"/>
      <c r="D181" s="352"/>
      <c r="E181" s="352"/>
      <c r="F181" s="352"/>
      <c r="G181" s="352"/>
      <c r="H181" s="352"/>
      <c r="I181" s="352"/>
      <c r="J181" s="352"/>
      <c r="K181" s="352"/>
    </row>
    <row r="182" spans="2:11">
      <c r="B182" s="352"/>
      <c r="C182" s="352"/>
      <c r="D182" s="352"/>
      <c r="E182" s="352"/>
      <c r="F182" s="352"/>
      <c r="G182" s="352"/>
      <c r="H182" s="352"/>
      <c r="I182" s="352"/>
      <c r="J182" s="352"/>
      <c r="K182" s="352"/>
    </row>
    <row r="183" spans="2:11">
      <c r="B183" s="352"/>
      <c r="C183" s="352"/>
      <c r="D183" s="352"/>
      <c r="E183" s="352"/>
      <c r="F183" s="352"/>
      <c r="G183" s="352"/>
      <c r="H183" s="352"/>
      <c r="I183" s="352"/>
      <c r="J183" s="352"/>
      <c r="K183" s="352"/>
    </row>
    <row r="184" spans="2:11">
      <c r="B184" s="352"/>
      <c r="C184" s="352"/>
      <c r="D184" s="352"/>
      <c r="E184" s="352"/>
      <c r="F184" s="352"/>
      <c r="G184" s="352"/>
      <c r="H184" s="352"/>
      <c r="I184" s="352"/>
      <c r="J184" s="352"/>
      <c r="K184" s="352"/>
    </row>
    <row r="185" spans="2:11">
      <c r="B185" s="352"/>
      <c r="C185" s="352"/>
      <c r="D185" s="352"/>
      <c r="E185" s="352"/>
      <c r="F185" s="352"/>
      <c r="G185" s="352"/>
      <c r="H185" s="352"/>
      <c r="I185" s="352"/>
      <c r="J185" s="352"/>
      <c r="K185" s="352"/>
    </row>
    <row r="186" spans="2:11">
      <c r="B186" s="352"/>
      <c r="C186" s="352"/>
      <c r="D186" s="352"/>
      <c r="E186" s="352"/>
      <c r="F186" s="352"/>
      <c r="G186" s="352"/>
      <c r="H186" s="352"/>
      <c r="I186" s="352"/>
      <c r="J186" s="352"/>
      <c r="K186" s="352"/>
    </row>
    <row r="187" spans="2:11">
      <c r="B187" s="352"/>
      <c r="C187" s="352"/>
      <c r="D187" s="352"/>
      <c r="E187" s="352"/>
      <c r="F187" s="352"/>
      <c r="G187" s="352"/>
      <c r="H187" s="352"/>
      <c r="I187" s="352"/>
      <c r="J187" s="352"/>
      <c r="K187" s="352"/>
    </row>
    <row r="188" spans="2:11">
      <c r="B188" s="352"/>
      <c r="C188" s="352"/>
      <c r="D188" s="352"/>
      <c r="E188" s="352"/>
      <c r="F188" s="352"/>
      <c r="G188" s="352"/>
      <c r="H188" s="352"/>
      <c r="I188" s="352"/>
      <c r="J188" s="352"/>
      <c r="K188" s="352"/>
    </row>
    <row r="189" spans="2:11">
      <c r="B189" s="352"/>
      <c r="C189" s="352"/>
      <c r="D189" s="352"/>
      <c r="E189" s="352"/>
      <c r="F189" s="352"/>
      <c r="G189" s="352"/>
      <c r="H189" s="352"/>
      <c r="I189" s="352"/>
      <c r="J189" s="352"/>
      <c r="K189" s="352"/>
    </row>
    <row r="190" spans="2:11">
      <c r="B190" s="352"/>
      <c r="C190" s="352"/>
      <c r="D190" s="352"/>
      <c r="E190" s="352"/>
      <c r="F190" s="352"/>
      <c r="G190" s="352"/>
      <c r="H190" s="352"/>
      <c r="I190" s="352"/>
      <c r="J190" s="352"/>
      <c r="K190" s="352"/>
    </row>
    <row r="191" spans="2:11">
      <c r="B191" s="352"/>
      <c r="C191" s="352"/>
      <c r="D191" s="352"/>
      <c r="E191" s="352"/>
      <c r="F191" s="352"/>
      <c r="G191" s="352"/>
      <c r="H191" s="352"/>
      <c r="I191" s="352"/>
      <c r="J191" s="352"/>
      <c r="K191" s="352"/>
    </row>
    <row r="192" spans="2:11">
      <c r="B192" s="352"/>
      <c r="C192" s="352"/>
      <c r="D192" s="352"/>
      <c r="E192" s="352"/>
      <c r="F192" s="352"/>
      <c r="G192" s="352"/>
      <c r="H192" s="352"/>
      <c r="I192" s="352"/>
      <c r="J192" s="352"/>
      <c r="K192" s="352"/>
    </row>
    <row r="193" spans="2:11">
      <c r="B193" s="352"/>
      <c r="C193" s="352"/>
      <c r="D193" s="352"/>
      <c r="E193" s="352"/>
      <c r="F193" s="352"/>
      <c r="G193" s="352"/>
      <c r="H193" s="352"/>
      <c r="I193" s="352"/>
      <c r="J193" s="352"/>
      <c r="K193" s="352"/>
    </row>
    <row r="194" spans="2:11">
      <c r="B194" s="352"/>
      <c r="C194" s="352"/>
      <c r="D194" s="352"/>
      <c r="E194" s="352"/>
      <c r="F194" s="352"/>
      <c r="G194" s="352"/>
      <c r="H194" s="352"/>
      <c r="I194" s="352"/>
      <c r="J194" s="352"/>
      <c r="K194" s="352"/>
    </row>
    <row r="197" spans="2:11" ht="77.25" customHeight="1">
      <c r="B197" s="17" t="s">
        <v>341</v>
      </c>
      <c r="C197" s="17" t="s">
        <v>342</v>
      </c>
      <c r="D197" s="17" t="s">
        <v>347</v>
      </c>
      <c r="E197" s="17" t="s">
        <v>344</v>
      </c>
      <c r="F197" s="286" t="s">
        <v>345</v>
      </c>
    </row>
    <row r="198" spans="2:11">
      <c r="B198">
        <v>44378</v>
      </c>
      <c r="C198">
        <v>10574</v>
      </c>
      <c r="D198">
        <v>9853</v>
      </c>
      <c r="E198">
        <v>721</v>
      </c>
      <c r="F198" s="274">
        <v>1.0731756825332386</v>
      </c>
    </row>
    <row r="199" spans="2:11">
      <c r="B199">
        <v>44409</v>
      </c>
      <c r="C199">
        <v>9961</v>
      </c>
      <c r="D199">
        <v>10783</v>
      </c>
      <c r="E199">
        <v>-822</v>
      </c>
      <c r="F199" s="274">
        <v>0.92376889548363161</v>
      </c>
    </row>
    <row r="200" spans="2:11">
      <c r="B200">
        <v>44440</v>
      </c>
      <c r="C200">
        <v>9418</v>
      </c>
      <c r="D200">
        <v>10629</v>
      </c>
      <c r="E200">
        <v>-1211</v>
      </c>
      <c r="F200" s="274">
        <v>0.88606642205287423</v>
      </c>
    </row>
    <row r="201" spans="2:11">
      <c r="B201">
        <v>44470</v>
      </c>
      <c r="C201">
        <v>9056</v>
      </c>
      <c r="D201">
        <v>10673</v>
      </c>
      <c r="E201">
        <v>-1617</v>
      </c>
      <c r="F201" s="274">
        <v>0.84849620537805681</v>
      </c>
    </row>
    <row r="202" spans="2:11">
      <c r="B202">
        <v>44501</v>
      </c>
      <c r="C202">
        <v>8412</v>
      </c>
      <c r="D202">
        <v>11094</v>
      </c>
      <c r="E202">
        <v>-2682</v>
      </c>
      <c r="F202" s="274">
        <v>0.75824770146024878</v>
      </c>
    </row>
    <row r="203" spans="2:11">
      <c r="B203">
        <v>44531</v>
      </c>
      <c r="C203">
        <v>7958</v>
      </c>
      <c r="D203">
        <v>10922</v>
      </c>
      <c r="E203">
        <v>-2964</v>
      </c>
      <c r="F203" s="274">
        <v>0.72862113166086795</v>
      </c>
    </row>
    <row r="204" spans="2:11">
      <c r="B204">
        <v>44562</v>
      </c>
      <c r="C204">
        <v>8039</v>
      </c>
      <c r="D204">
        <v>11498</v>
      </c>
      <c r="E204">
        <v>-3459</v>
      </c>
      <c r="F204" s="274">
        <v>0.69916507218646717</v>
      </c>
    </row>
    <row r="205" spans="2:11">
      <c r="B205" t="s">
        <v>19</v>
      </c>
      <c r="C205">
        <v>7741</v>
      </c>
      <c r="D205">
        <v>11263</v>
      </c>
      <c r="E205">
        <v>-3522</v>
      </c>
      <c r="F205" s="274">
        <v>0.68729468170114538</v>
      </c>
    </row>
    <row r="206" spans="2:11">
      <c r="B206" t="s">
        <v>348</v>
      </c>
      <c r="D206">
        <v>11266</v>
      </c>
    </row>
  </sheetData>
  <mergeCells count="3">
    <mergeCell ref="A4:K4"/>
    <mergeCell ref="M4:T4"/>
    <mergeCell ref="B177:K19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49f468-c08e-4de4-a9b8-2a2a62eb8684" xsi:nil="true"/>
    <lcf76f155ced4ddcb4097134ff3c332f xmlns="6f6a3e66-525a-4772-a065-6304fc47f8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3A21A8471B804398A22466B99B70C8" ma:contentTypeVersion="8" ma:contentTypeDescription="Create a new document." ma:contentTypeScope="" ma:versionID="9c10989b3fe52e91f02a560913ae85e5">
  <xsd:schema xmlns:xsd="http://www.w3.org/2001/XMLSchema" xmlns:xs="http://www.w3.org/2001/XMLSchema" xmlns:p="http://schemas.microsoft.com/office/2006/metadata/properties" xmlns:ns2="6f6a3e66-525a-4772-a065-6304fc47f871" xmlns:ns3="9849f468-c08e-4de4-a9b8-2a2a62eb8684" targetNamespace="http://schemas.microsoft.com/office/2006/metadata/properties" ma:root="true" ma:fieldsID="74150cdf04ba413f0630bd45e7042951" ns2:_="" ns3:_="">
    <xsd:import namespace="6f6a3e66-525a-4772-a065-6304fc47f871"/>
    <xsd:import namespace="9849f468-c08e-4de4-a9b8-2a2a62eb868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a3e66-525a-4772-a065-6304fc47f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47a7c51-ee96-4757-9854-01640214832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9f468-c08e-4de4-a9b8-2a2a62eb868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3c2cd0-19b4-4da6-99af-76ffbf4d08b6}" ma:internalName="TaxCatchAll" ma:showField="CatchAllData" ma:web="9849f468-c08e-4de4-a9b8-2a2a62eb86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2C5C5D-DF63-42AD-9DAD-AFFEB5439BC0}"/>
</file>

<file path=customXml/itemProps2.xml><?xml version="1.0" encoding="utf-8"?>
<ds:datastoreItem xmlns:ds="http://schemas.openxmlformats.org/officeDocument/2006/customXml" ds:itemID="{98B96CCC-80F5-4725-9987-4B25F705B5C0}"/>
</file>

<file path=customXml/itemProps3.xml><?xml version="1.0" encoding="utf-8"?>
<ds:datastoreItem xmlns:ds="http://schemas.openxmlformats.org/officeDocument/2006/customXml" ds:itemID="{6C9E8793-DCD6-42B9-96D1-729850BD60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Ferguson, Stephanie</cp:lastModifiedBy>
  <cp:revision/>
  <dcterms:created xsi:type="dcterms:W3CDTF">2022-02-07T15:50:59Z</dcterms:created>
  <dcterms:modified xsi:type="dcterms:W3CDTF">2022-08-09T19:14:35Z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0x010100393A21A8471B804398A22466B99B70C8</vt:lpwstr>
  </property>
  <property fmtid="{D5CDD505-2E9C-101B-9397-08002B2CF9AE}" pid="3" name="MediaServiceImageTags">
    <vt:lpwstr/>
  </property>
</Properties>
</file>